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24226"/>
  <mc:AlternateContent xmlns:mc="http://schemas.openxmlformats.org/markup-compatibility/2006">
    <mc:Choice Requires="x15">
      <x15ac:absPath xmlns:x15ac="http://schemas.microsoft.com/office/spreadsheetml/2010/11/ac" url="M:\BACK-OFFICE\ESTADÍSTICAS-DE-DEUDA\Webpage\Informacion Mensual\2025\Ingles\04-Abril\"/>
    </mc:Choice>
  </mc:AlternateContent>
  <xr:revisionPtr revIDLastSave="0" documentId="13_ncr:1_{BD7D547E-E631-4DB5-8F97-1048DA2BE553}" xr6:coauthVersionLast="47" xr6:coauthVersionMax="47" xr10:uidLastSave="{00000000-0000-0000-0000-000000000000}"/>
  <bookViews>
    <workbookView xWindow="-28920" yWindow="-120" windowWidth="29040" windowHeight="15840" xr2:uid="{00000000-000D-0000-FFFF-FFFF00000000}"/>
  </bookViews>
  <sheets>
    <sheet name="Apr-25" sheetId="1" r:id="rId1"/>
  </sheets>
  <externalReferences>
    <externalReference r:id="rId2"/>
    <externalReference r:id="rId3"/>
    <externalReference r:id="rId4"/>
    <externalReference r:id="rId5"/>
    <externalReference r:id="rId6"/>
  </externalReferences>
  <definedNames>
    <definedName name="\0">#REF!</definedName>
    <definedName name="\A">#REF!</definedName>
    <definedName name="\B">#REF!</definedName>
    <definedName name="\C">#REF!</definedName>
    <definedName name="\D">#REF!</definedName>
    <definedName name="\E">#REF!</definedName>
    <definedName name="\F">#REF!</definedName>
    <definedName name="\G">#REF!</definedName>
    <definedName name="\H">#REF!</definedName>
    <definedName name="\I">#REF!</definedName>
    <definedName name="\J">#REF!</definedName>
    <definedName name="\K">#REF!</definedName>
    <definedName name="\L">#REF!</definedName>
    <definedName name="\M">#REF!</definedName>
    <definedName name="\N">#REF!</definedName>
    <definedName name="\O">#REF!</definedName>
    <definedName name="\P">#REF!</definedName>
    <definedName name="\Q">#REF!</definedName>
    <definedName name="\R">#REF!</definedName>
    <definedName name="\S">#REF!</definedName>
    <definedName name="\T">#REF!</definedName>
    <definedName name="\U">#REF!</definedName>
    <definedName name="\V">#REF!</definedName>
    <definedName name="\W">#REF!</definedName>
    <definedName name="\X">#REF!</definedName>
    <definedName name="\Y">#REF!</definedName>
    <definedName name="\Z">#REF!</definedName>
    <definedName name="_______FAL4">#REF!</definedName>
    <definedName name="_______FAL6">#REF!</definedName>
    <definedName name="_______FAL7">#REF!</definedName>
    <definedName name="______AUS1">#REF!</definedName>
    <definedName name="______DEG1">#REF!</definedName>
    <definedName name="______DKR1">#REF!</definedName>
    <definedName name="______ECU1">#REF!</definedName>
    <definedName name="______ESC1">#REF!</definedName>
    <definedName name="______FAL2">#REF!</definedName>
    <definedName name="______FAL3">#REF!</definedName>
    <definedName name="______FAL4">#REF!</definedName>
    <definedName name="______FAL5">#REF!</definedName>
    <definedName name="______FAL6">#REF!</definedName>
    <definedName name="______FAL7">#REF!</definedName>
    <definedName name="______FMK1">#REF!</definedName>
    <definedName name="______IKR1">#REF!</definedName>
    <definedName name="______IRP1">#REF!</definedName>
    <definedName name="______LIT1">#REF!</definedName>
    <definedName name="______MEX1">#REF!</definedName>
    <definedName name="______PTA1">#REF!</definedName>
    <definedName name="______SAR1">#REF!</definedName>
    <definedName name="_____AUS1">#REF!</definedName>
    <definedName name="_____DEG1">#REF!</definedName>
    <definedName name="_____DKR1">#REF!</definedName>
    <definedName name="_____ECU1">#REF!</definedName>
    <definedName name="_____ESC1">#REF!</definedName>
    <definedName name="_____FAL2">#REF!</definedName>
    <definedName name="_____FAL3">#REF!</definedName>
    <definedName name="_____FAL4">#REF!</definedName>
    <definedName name="_____FAL5">#REF!</definedName>
    <definedName name="_____FAL6">#REF!</definedName>
    <definedName name="_____FAL7">#REF!</definedName>
    <definedName name="_____FMK1">#REF!</definedName>
    <definedName name="_____IKR1">#REF!</definedName>
    <definedName name="_____IRP1">#REF!</definedName>
    <definedName name="_____LIT1">#REF!</definedName>
    <definedName name="_____MEX1">#REF!</definedName>
    <definedName name="_____PTA1">#REF!</definedName>
    <definedName name="_____SAR1">#REF!</definedName>
    <definedName name="____AUS1">#REF!</definedName>
    <definedName name="____DEG1">#REF!</definedName>
    <definedName name="____DKR1">#REF!</definedName>
    <definedName name="____ECU1">#REF!</definedName>
    <definedName name="____ESC1">#REF!</definedName>
    <definedName name="____FAL2">#REF!</definedName>
    <definedName name="____FAL3">#REF!</definedName>
    <definedName name="____FAL4">#REF!</definedName>
    <definedName name="____FAL5">#REF!</definedName>
    <definedName name="____FAL6">#REF!</definedName>
    <definedName name="____FAL7">#REF!</definedName>
    <definedName name="____FMK1">#REF!</definedName>
    <definedName name="____IKR1">#REF!</definedName>
    <definedName name="____IRP1">#REF!</definedName>
    <definedName name="____LIT1">#REF!</definedName>
    <definedName name="____MEX1">#REF!</definedName>
    <definedName name="____PTA1">#REF!</definedName>
    <definedName name="____SAR1">#REF!</definedName>
    <definedName name="___AUS1">#REF!</definedName>
    <definedName name="___DEG1">#REF!</definedName>
    <definedName name="___DKR1">#REF!</definedName>
    <definedName name="___ECU1">#REF!</definedName>
    <definedName name="___ESC1">#REF!</definedName>
    <definedName name="___FAL2">#REF!</definedName>
    <definedName name="___FAL3">#REF!</definedName>
    <definedName name="___FAL4">#REF!</definedName>
    <definedName name="___FAL5">#REF!</definedName>
    <definedName name="___FAL6">#REF!</definedName>
    <definedName name="___FAL7">#REF!</definedName>
    <definedName name="___FMK1">#REF!</definedName>
    <definedName name="___IKR1">#REF!</definedName>
    <definedName name="___IRP1">#REF!</definedName>
    <definedName name="___LIT1">#REF!</definedName>
    <definedName name="___MEX1">#REF!</definedName>
    <definedName name="___PTA1">#REF!</definedName>
    <definedName name="___SAR1">#REF!</definedName>
    <definedName name="__123Graph_A" hidden="1">[1]C!#REF!</definedName>
    <definedName name="__123Graph_B" hidden="1">[1]C!#REF!</definedName>
    <definedName name="__123Graph_C" hidden="1">[1]C!#REF!</definedName>
    <definedName name="__123Graph_E" hidden="1">[1]C!#REF!</definedName>
    <definedName name="__123Graph_F" hidden="1">[1]C!#REF!</definedName>
    <definedName name="__AUS1">#REF!</definedName>
    <definedName name="__DEG1">#REF!</definedName>
    <definedName name="__DKR1">#REF!</definedName>
    <definedName name="__ECU1">#REF!</definedName>
    <definedName name="__ESC1">#REF!</definedName>
    <definedName name="__FAL2">#REF!</definedName>
    <definedName name="__FAL3">#REF!</definedName>
    <definedName name="__FAL4">#REF!</definedName>
    <definedName name="__FAL5">#REF!</definedName>
    <definedName name="__FAL6">#REF!</definedName>
    <definedName name="__FAL7">#REF!</definedName>
    <definedName name="__FMK1">#REF!</definedName>
    <definedName name="__IKR1">#REF!</definedName>
    <definedName name="__IRP1">#REF!</definedName>
    <definedName name="__LIT1">#REF!</definedName>
    <definedName name="__MEX1">#REF!</definedName>
    <definedName name="__PTA1">#REF!</definedName>
    <definedName name="__SAR1">#REF!</definedName>
    <definedName name="_3.__No_club_de_París__Después_del_30_Jun_84">#REF!</definedName>
    <definedName name="_AUS1">#REF!</definedName>
    <definedName name="_DEG1">#REF!</definedName>
    <definedName name="_DKR1">#REF!</definedName>
    <definedName name="_ECU1">#REF!</definedName>
    <definedName name="_ESC1">#REF!</definedName>
    <definedName name="_FAL1">#REF!</definedName>
    <definedName name="_FAL2">#REF!</definedName>
    <definedName name="_FAL3">#REF!</definedName>
    <definedName name="_FAL4">#REF!</definedName>
    <definedName name="_FAL5">#REF!</definedName>
    <definedName name="_FAL6">#REF!</definedName>
    <definedName name="_FAL7">#REF!</definedName>
    <definedName name="_Fill" hidden="1">#REF!</definedName>
    <definedName name="_FMK1">#REF!</definedName>
    <definedName name="_IKR1">#REF!</definedName>
    <definedName name="_IRP1">#REF!</definedName>
    <definedName name="_Key1" hidden="1">#REF!</definedName>
    <definedName name="_LIT1">#REF!</definedName>
    <definedName name="_MEX1">#REF!</definedName>
    <definedName name="_Order1" hidden="1">0</definedName>
    <definedName name="_PTA1">#REF!</definedName>
    <definedName name="_SAR1">#REF!</definedName>
    <definedName name="_Sort" hidden="1">#REF!</definedName>
    <definedName name="A">#REF!</definedName>
    <definedName name="AMORTI">#REF!</definedName>
    <definedName name="ASAU">#REF!</definedName>
    <definedName name="ASAU1">#REF!</definedName>
    <definedName name="AUS">#REF!</definedName>
    <definedName name="AVISO">#REF!</definedName>
    <definedName name="B">#REF!</definedName>
    <definedName name="BANCOS">#REF!</definedName>
    <definedName name="BC">#REF!</definedName>
    <definedName name="BS">#REF!</definedName>
    <definedName name="BS1A">#REF!</definedName>
    <definedName name="C_">#REF!</definedName>
    <definedName name="CAD">#REF!</definedName>
    <definedName name="CD">#REF!</definedName>
    <definedName name="CD1A">#REF!</definedName>
    <definedName name="CHF">#REF!</definedName>
    <definedName name="CLUB91">#REF!</definedName>
    <definedName name="CN">#REF!</definedName>
    <definedName name="CN1A">#REF!</definedName>
    <definedName name="CRUZ">#REF!</definedName>
    <definedName name="CRUZ1">#REF!</definedName>
    <definedName name="CS">#REF!</definedName>
    <definedName name="CS1A">#REF!</definedName>
    <definedName name="date">[2]Tablas!$IV$1:$IV$2</definedName>
    <definedName name="DDD">#REF!</definedName>
    <definedName name="DEG">#REF!</definedName>
    <definedName name="DEMEURO">#REF!</definedName>
    <definedName name="DIVISOR">#REF!</definedName>
    <definedName name="DIVISOR1">#REF!</definedName>
    <definedName name="DKK">#REF!</definedName>
    <definedName name="DKR">#REF!</definedName>
    <definedName name="DM">#REF!</definedName>
    <definedName name="DM1A">#REF!</definedName>
    <definedName name="DR">#REF!</definedName>
    <definedName name="DR1A">#REF!</definedName>
    <definedName name="DY">#REF!</definedName>
    <definedName name="DY1A">#REF!</definedName>
    <definedName name="E">#REF!</definedName>
    <definedName name="ECU">#REF!</definedName>
    <definedName name="ESC">#REF!</definedName>
    <definedName name="EURO">#REF!</definedName>
    <definedName name="EURO1">#REF!</definedName>
    <definedName name="FAL">#REF!</definedName>
    <definedName name="FB">#REF!</definedName>
    <definedName name="FB1A">#REF!</definedName>
    <definedName name="FF">#REF!</definedName>
    <definedName name="FF1A">#REF!</definedName>
    <definedName name="FMK">#REF!</definedName>
    <definedName name="FRFEURO">#REF!</definedName>
    <definedName name="FS">#REF!</definedName>
    <definedName name="FS1A">#REF!</definedName>
    <definedName name="FT">#REF!</definedName>
    <definedName name="FT1A">#REF!</definedName>
    <definedName name="GBP">#REF!</definedName>
    <definedName name="GOB">#REF!</definedName>
    <definedName name="GUIL">#REF!</definedName>
    <definedName name="GUIL1">#REF!</definedName>
    <definedName name="IDB">#REF!</definedName>
    <definedName name="IKR">#REF!</definedName>
    <definedName name="INTERES">#REF!</definedName>
    <definedName name="IRLS">#REF!</definedName>
    <definedName name="IRLS1">#REF!</definedName>
    <definedName name="IRP">#REF!</definedName>
    <definedName name="JA">#REF!</definedName>
    <definedName name="jagu4">#REF!</definedName>
    <definedName name="JJ">#REF!</definedName>
    <definedName name="JPY">#REF!</definedName>
    <definedName name="KD">#REF!</definedName>
    <definedName name="KD1A">#REF!</definedName>
    <definedName name="LD">#REF!</definedName>
    <definedName name="LD1A">#REF!</definedName>
    <definedName name="LE">#REF!</definedName>
    <definedName name="LE1A">#REF!</definedName>
    <definedName name="LIT">#REF!</definedName>
    <definedName name="LITEURO">#REF!</definedName>
    <definedName name="LP">#REF!</definedName>
    <definedName name="LP1A">#REF!</definedName>
    <definedName name="LUXF">#REF!</definedName>
    <definedName name="LUXF1">#REF!</definedName>
    <definedName name="MALAX">#REF!</definedName>
    <definedName name="MALAX1">#REF!</definedName>
    <definedName name="MEX">#REF!</definedName>
    <definedName name="NOCLUB">#REF!</definedName>
    <definedName name="NOK">#REF!</definedName>
    <definedName name="P">#REF!</definedName>
    <definedName name="POTENCIAL">#REF!</definedName>
    <definedName name="PP">#REF!</definedName>
    <definedName name="Print_Area_MI">#REF!</definedName>
    <definedName name="PTA">#REF!</definedName>
    <definedName name="PTAEURO">#REF!</definedName>
    <definedName name="R_">#REF!</definedName>
    <definedName name="RA">#REF!</definedName>
    <definedName name="RD">#REF!</definedName>
    <definedName name="RD1A">#REF!</definedName>
    <definedName name="RE">#REF!</definedName>
    <definedName name="RESUMEN">'[3]Evolución Deuda Ene-jun 2004'!#REF!</definedName>
    <definedName name="RESUMEN2">#REF!</definedName>
    <definedName name="RESUMEN3">#REF!</definedName>
    <definedName name="RESUMEN4">#REF!</definedName>
    <definedName name="RESUMEN5">#REF!</definedName>
    <definedName name="RR">#REF!</definedName>
    <definedName name="RS">#REF!</definedName>
    <definedName name="RS1A">#REF!</definedName>
    <definedName name="RUIZ">#REF!</definedName>
    <definedName name="S_">#REF!</definedName>
    <definedName name="S_1A">#REF!</definedName>
    <definedName name="SAR">#REF!</definedName>
    <definedName name="SCHILL">#REF!</definedName>
    <definedName name="SCHILL1">#REF!</definedName>
    <definedName name="SEK">#REF!</definedName>
    <definedName name="SING">#REF!</definedName>
    <definedName name="SING1">#REF!</definedName>
    <definedName name="SUPLI">#REF!</definedName>
    <definedName name="SUPLIDORES">#REF!</definedName>
    <definedName name="TASA">#REF!</definedName>
    <definedName name="TASAS">#REF!</definedName>
    <definedName name="tc">#VALUE!</definedName>
    <definedName name="TD">#REF!</definedName>
    <definedName name="TD1A">#REF!</definedName>
    <definedName name="TOTAL">#REF!</definedName>
    <definedName name="UAED">#REF!</definedName>
    <definedName name="UAED1">#REF!</definedName>
    <definedName name="UC">#REF!</definedName>
    <definedName name="UC1A">#REF!</definedName>
    <definedName name="VENEZU">#REF!</definedName>
    <definedName name="YY">#REF!</definedName>
    <definedName name="YY1A">#REF!</definedName>
    <definedName name="Z">#REF!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70" i="1" l="1"/>
  <c r="L64" i="1" l="1"/>
  <c r="K64" i="1"/>
  <c r="K66" i="1" s="1"/>
  <c r="L62" i="1"/>
  <c r="K62" i="1"/>
  <c r="L60" i="1"/>
  <c r="K60" i="1"/>
  <c r="L53" i="1"/>
  <c r="K53" i="1"/>
  <c r="L52" i="1"/>
  <c r="K52" i="1"/>
  <c r="L51" i="1"/>
  <c r="K51" i="1"/>
  <c r="L50" i="1"/>
  <c r="K50" i="1"/>
  <c r="L49" i="1"/>
  <c r="K49" i="1"/>
  <c r="L43" i="1"/>
  <c r="K43" i="1"/>
  <c r="L42" i="1"/>
  <c r="K42" i="1"/>
  <c r="L41" i="1"/>
  <c r="K41" i="1"/>
  <c r="L35" i="1"/>
  <c r="K35" i="1"/>
  <c r="L34" i="1"/>
  <c r="K34" i="1"/>
  <c r="L33" i="1"/>
  <c r="K33" i="1"/>
  <c r="L32" i="1"/>
  <c r="K32" i="1"/>
  <c r="L31" i="1"/>
  <c r="K31" i="1"/>
  <c r="L30" i="1"/>
  <c r="K30" i="1"/>
  <c r="L29" i="1"/>
  <c r="K29" i="1"/>
  <c r="L28" i="1"/>
  <c r="K28" i="1"/>
  <c r="L27" i="1"/>
  <c r="K27" i="1"/>
  <c r="L23" i="1"/>
  <c r="K23" i="1"/>
  <c r="L22" i="1"/>
  <c r="K22" i="1"/>
  <c r="L21" i="1"/>
  <c r="K21" i="1"/>
  <c r="L20" i="1"/>
  <c r="K20" i="1"/>
  <c r="L19" i="1"/>
  <c r="K19" i="1"/>
  <c r="K14" i="1"/>
  <c r="K58" i="1" s="1"/>
  <c r="I64" i="1"/>
  <c r="I66" i="1" s="1"/>
  <c r="I61" i="1"/>
  <c r="I63" i="1"/>
  <c r="I58" i="1"/>
  <c r="L44" i="1" l="1"/>
  <c r="L55" i="1"/>
  <c r="K55" i="1"/>
  <c r="K44" i="1"/>
  <c r="K36" i="1"/>
  <c r="L36" i="1"/>
  <c r="K24" i="1"/>
  <c r="L24" i="1"/>
  <c r="B73" i="1"/>
  <c r="G58" i="1"/>
  <c r="L38" i="1" l="1"/>
  <c r="K38" i="1"/>
  <c r="E58" i="1"/>
  <c r="L46" i="1" l="1"/>
  <c r="K46" i="1"/>
  <c r="C58" i="1"/>
  <c r="K63" i="1" l="1"/>
  <c r="K61" i="1"/>
</calcChain>
</file>

<file path=xl/sharedStrings.xml><?xml version="1.0" encoding="utf-8"?>
<sst xmlns="http://schemas.openxmlformats.org/spreadsheetml/2006/main" count="74" uniqueCount="56">
  <si>
    <t>US$</t>
  </si>
  <si>
    <t>%</t>
  </si>
  <si>
    <t>CAF</t>
  </si>
  <si>
    <t xml:space="preserve">Venezuela </t>
  </si>
  <si>
    <t>DOMINICAN REPUBLIC</t>
  </si>
  <si>
    <t>MINISTRY OF FINANCE</t>
  </si>
  <si>
    <t>PUBLIC DEBT OFFICE</t>
  </si>
  <si>
    <t>Non Financial Public Sector Debt by Creditor</t>
  </si>
  <si>
    <t>(in millions of U.S. dollars, and as % of the non financial public sector total debt)</t>
  </si>
  <si>
    <t>DEBT SOURCE/CREDITOR</t>
  </si>
  <si>
    <t>EXTERNAL DEBT</t>
  </si>
  <si>
    <t>Official creditors:</t>
  </si>
  <si>
    <t>Multilateral debt:</t>
  </si>
  <si>
    <t xml:space="preserve">IDB </t>
  </si>
  <si>
    <t xml:space="preserve">World Bank </t>
  </si>
  <si>
    <t xml:space="preserve">Other </t>
  </si>
  <si>
    <t xml:space="preserve">Total multilateral debt  </t>
  </si>
  <si>
    <t>Bilateral debt:</t>
  </si>
  <si>
    <t>Brazil</t>
  </si>
  <si>
    <t xml:space="preserve">United States </t>
  </si>
  <si>
    <t xml:space="preserve">Spain </t>
  </si>
  <si>
    <t xml:space="preserve">Japan </t>
  </si>
  <si>
    <t xml:space="preserve">   Total bilateral debt</t>
  </si>
  <si>
    <t>Private creditors:</t>
  </si>
  <si>
    <t>Bonds</t>
  </si>
  <si>
    <t xml:space="preserve">Suppliers </t>
  </si>
  <si>
    <t>Total private sector debt    </t>
  </si>
  <si>
    <t>Total external debt</t>
  </si>
  <si>
    <t>DOMESTIC DEBT</t>
  </si>
  <si>
    <t>Recap Bonds (Law 167-07)</t>
  </si>
  <si>
    <t>Bonds CDEEE</t>
  </si>
  <si>
    <t xml:space="preserve">Total domestic debt </t>
  </si>
  <si>
    <t>SUMMARY</t>
  </si>
  <si>
    <t>External Debt</t>
  </si>
  <si>
    <t xml:space="preserve">% GDP </t>
  </si>
  <si>
    <t>Domestic Debt</t>
  </si>
  <si>
    <t>% GDP</t>
  </si>
  <si>
    <t>Total Public Debt</t>
  </si>
  <si>
    <t>preliminary data*</t>
  </si>
  <si>
    <t>Of which AFD</t>
  </si>
  <si>
    <t>IMF</t>
  </si>
  <si>
    <t>Total official debt</t>
  </si>
  <si>
    <t>France</t>
  </si>
  <si>
    <t>Other countries</t>
  </si>
  <si>
    <r>
      <t>Banking</t>
    </r>
    <r>
      <rPr>
        <vertAlign val="superscript"/>
        <sz val="10"/>
        <rFont val="Arial"/>
        <family val="2"/>
      </rPr>
      <t xml:space="preserve"> </t>
    </r>
  </si>
  <si>
    <r>
      <t>Of which Petrocaribe Agreement /</t>
    </r>
    <r>
      <rPr>
        <i/>
        <sz val="8"/>
        <color theme="8" tint="-0.249977111117893"/>
        <rFont val="Arial"/>
        <family val="2"/>
      </rPr>
      <t xml:space="preserve"> PDVSA 1/</t>
    </r>
  </si>
  <si>
    <t xml:space="preserve">Bonds Issued MH </t>
  </si>
  <si>
    <r>
      <t xml:space="preserve">Bond Swap </t>
    </r>
    <r>
      <rPr>
        <vertAlign val="superscript"/>
        <sz val="10"/>
        <rFont val="Arial"/>
        <family val="2"/>
      </rPr>
      <t>2/</t>
    </r>
  </si>
  <si>
    <t>2) Corresponds to a bond swap.</t>
  </si>
  <si>
    <r>
      <t xml:space="preserve">Commercial Banks or Other Financial Institutions  </t>
    </r>
    <r>
      <rPr>
        <vertAlign val="superscript"/>
        <sz val="10"/>
        <rFont val="Arial"/>
        <family val="2"/>
      </rPr>
      <t>3/</t>
    </r>
  </si>
  <si>
    <r>
      <t xml:space="preserve">Debt/GDP </t>
    </r>
    <r>
      <rPr>
        <b/>
        <vertAlign val="superscript"/>
        <sz val="10"/>
        <rFont val="Arial"/>
        <family val="2"/>
      </rPr>
      <t>4/</t>
    </r>
    <r>
      <rPr>
        <b/>
        <sz val="10"/>
        <rFont val="Arial"/>
        <family val="2"/>
      </rPr>
      <t xml:space="preserve"> </t>
    </r>
  </si>
  <si>
    <t>3) It includes public debt contracted with commercial banks, savings and loan associations, brokerage firms, investment funds and others.</t>
  </si>
  <si>
    <t>2022</t>
  </si>
  <si>
    <t>2023</t>
  </si>
  <si>
    <t>Notes:</t>
  </si>
  <si>
    <t>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</si>
</sst>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9">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0_);_(* \(#,##0.0\);_(* &quot;-&quot;??_);_(@_)"/>
    <numFmt numFmtId="165" formatCode="0.0%"/>
    <numFmt numFmtId="166" formatCode="#,##0.0"/>
    <numFmt numFmtId="167" formatCode="_(* #,##0.0_);_(* \(#,##0.0\);_(* &quot;-&quot;?_);_(@_)"/>
    <numFmt numFmtId="168" formatCode="&quot;   &quot;@"/>
    <numFmt numFmtId="169" formatCode="&quot;      &quot;@"/>
    <numFmt numFmtId="170" formatCode="&quot;         &quot;@"/>
    <numFmt numFmtId="171" formatCode="&quot;            &quot;@"/>
    <numFmt numFmtId="172" formatCode="&quot;               &quot;@"/>
    <numFmt numFmtId="173" formatCode="[&gt;=0.05]#,##0.0;[&lt;=-0.05]\-#,##0.0;?0.0"/>
    <numFmt numFmtId="174" formatCode="[Black]#,##0.0;[Black]\-#,##0.0;;"/>
    <numFmt numFmtId="175" formatCode="[Black][&gt;0.05]#,##0.0;[Black][&lt;-0.05]\-#,##0.0;;"/>
    <numFmt numFmtId="176" formatCode="[Black][&gt;0.5]#,##0;[Black][&lt;-0.5]\-#,##0;;"/>
    <numFmt numFmtId="177" formatCode="_(* #,##0.0000_);_(* \(#,##0.0000\);_(* &quot;-&quot;??_);_(@_)"/>
    <numFmt numFmtId="178" formatCode="0.0"/>
  </numFmts>
  <fonts count="29">
    <font>
      <sz val="11"/>
      <color theme="1"/>
      <name val="Calibri"/>
      <family val="2"/>
      <scheme val="minor"/>
    </font>
    <font>
      <sz val="11"/>
      <color indexed="8"/>
      <name val="Calibri"/>
      <family val="2"/>
    </font>
    <font>
      <sz val="10"/>
      <name val="Arial"/>
      <family val="2"/>
    </font>
    <font>
      <b/>
      <sz val="10"/>
      <name val="Arial"/>
      <family val="2"/>
    </font>
    <font>
      <sz val="11"/>
      <color indexed="8"/>
      <name val="Calibri"/>
      <family val="2"/>
    </font>
    <font>
      <sz val="9"/>
      <name val="Times New Roman"/>
      <family val="1"/>
    </font>
    <font>
      <sz val="8"/>
      <color indexed="12"/>
      <name val="Helv"/>
    </font>
    <font>
      <sz val="10"/>
      <name val="Geneva"/>
    </font>
    <font>
      <u/>
      <sz val="10"/>
      <color indexed="12"/>
      <name val="Times New Roman"/>
      <family val="1"/>
    </font>
    <font>
      <sz val="8"/>
      <color indexed="8"/>
      <name val="Helv"/>
    </font>
    <font>
      <sz val="10"/>
      <name val="Times New Roman"/>
      <family val="1"/>
    </font>
    <font>
      <sz val="10"/>
      <name val="Tms Rmn"/>
    </font>
    <font>
      <sz val="10"/>
      <name val="Courier"/>
      <family val="3"/>
    </font>
    <font>
      <sz val="10"/>
      <color indexed="10"/>
      <name val="MS Sans Serif"/>
      <family val="2"/>
    </font>
    <font>
      <sz val="8"/>
      <name val="Helv"/>
    </font>
    <font>
      <sz val="11"/>
      <color theme="1"/>
      <name val="Calibri"/>
      <family val="2"/>
      <scheme val="minor"/>
    </font>
    <font>
      <sz val="11"/>
      <color theme="1"/>
      <name val="Calibri"/>
      <family val="2"/>
    </font>
    <font>
      <b/>
      <sz val="11"/>
      <name val="Calibri"/>
      <family val="2"/>
      <scheme val="minor"/>
    </font>
    <font>
      <sz val="11"/>
      <name val="Calibri"/>
      <family val="2"/>
      <scheme val="minor"/>
    </font>
    <font>
      <b/>
      <sz val="10"/>
      <color theme="0"/>
      <name val="Arial"/>
      <family val="2"/>
    </font>
    <font>
      <sz val="10"/>
      <color theme="1"/>
      <name val="Arial"/>
      <family val="2"/>
    </font>
    <font>
      <i/>
      <sz val="10"/>
      <color theme="8" tint="-0.249977111117893"/>
      <name val="Arial"/>
      <family val="2"/>
    </font>
    <font>
      <vertAlign val="superscript"/>
      <sz val="10"/>
      <name val="Arial"/>
      <family val="2"/>
    </font>
    <font>
      <b/>
      <vertAlign val="superscript"/>
      <sz val="10"/>
      <name val="Arial"/>
      <family val="2"/>
    </font>
    <font>
      <sz val="8"/>
      <name val="Arial"/>
      <family val="2"/>
    </font>
    <font>
      <i/>
      <sz val="8"/>
      <color theme="8" tint="-0.249977111117893"/>
      <name val="Arial"/>
      <family val="2"/>
    </font>
    <font>
      <b/>
      <sz val="11"/>
      <name val="Arial"/>
      <family val="2"/>
    </font>
    <font>
      <b/>
      <sz val="11"/>
      <color theme="0"/>
      <name val="Arial"/>
      <family val="2"/>
    </font>
    <font>
      <b/>
      <i/>
      <u/>
      <sz val="8"/>
      <name val="Arial"/>
      <family val="2"/>
    </font>
  </fonts>
  <fills count="6">
    <fill>
      <patternFill patternType="none"/>
    </fill>
    <fill>
      <patternFill patternType="gray125"/>
    </fill>
    <fill>
      <patternFill patternType="solid">
        <fgColor indexed="22"/>
      </patternFill>
    </fill>
    <fill>
      <patternFill patternType="solid">
        <fgColor rgb="FFFFFFCC"/>
      </patternFill>
    </fill>
    <fill>
      <patternFill patternType="solid">
        <fgColor theme="0"/>
        <bgColor indexed="64"/>
      </patternFill>
    </fill>
    <fill>
      <patternFill patternType="solid">
        <fgColor rgb="FF005198"/>
        <bgColor indexed="64"/>
      </patternFill>
    </fill>
  </fills>
  <borders count="8">
    <border>
      <left/>
      <right/>
      <top/>
      <bottom/>
      <diagonal/>
    </border>
    <border>
      <left style="thin">
        <color indexed="64"/>
      </left>
      <right style="thin">
        <color indexed="64"/>
      </right>
      <top/>
      <bottom/>
      <diagonal/>
    </border>
    <border>
      <left/>
      <right/>
      <top/>
      <bottom style="thin">
        <color indexed="64"/>
      </bottom>
      <diagonal/>
    </border>
    <border>
      <left/>
      <right/>
      <top style="thin">
        <color indexed="64"/>
      </top>
      <bottom style="double">
        <color indexed="64"/>
      </bottom>
      <diagonal/>
    </border>
    <border>
      <left/>
      <right/>
      <top/>
      <bottom style="medium">
        <color indexed="64"/>
      </bottom>
      <diagonal/>
    </border>
    <border>
      <left/>
      <right/>
      <top style="thin">
        <color indexed="64"/>
      </top>
      <bottom style="thin">
        <color indexed="64"/>
      </bottom>
      <diagonal/>
    </border>
    <border>
      <left/>
      <right/>
      <top style="thin">
        <color indexed="64"/>
      </top>
      <bottom/>
      <diagonal/>
    </border>
    <border>
      <left style="thin">
        <color rgb="FFB2B2B2"/>
      </left>
      <right style="thin">
        <color rgb="FFB2B2B2"/>
      </right>
      <top style="thin">
        <color rgb="FFB2B2B2"/>
      </top>
      <bottom style="thin">
        <color rgb="FFB2B2B2"/>
      </bottom>
      <diagonal/>
    </border>
  </borders>
  <cellStyleXfs count="635">
    <xf numFmtId="0" fontId="0" fillId="0" borderId="0"/>
    <xf numFmtId="168" fontId="5" fillId="0" borderId="0" applyFont="0" applyFill="0" applyBorder="0" applyAlignment="0" applyProtection="0"/>
    <xf numFmtId="169" fontId="5" fillId="0" borderId="0" applyFont="0" applyFill="0" applyBorder="0" applyAlignment="0" applyProtection="0"/>
    <xf numFmtId="170" fontId="5" fillId="0" borderId="0" applyFont="0" applyFill="0" applyBorder="0" applyAlignment="0" applyProtection="0"/>
    <xf numFmtId="171" fontId="5" fillId="0" borderId="0" applyFont="0" applyFill="0" applyBorder="0" applyAlignment="0" applyProtection="0"/>
    <xf numFmtId="172" fontId="5" fillId="0" borderId="0" applyFont="0" applyFill="0" applyBorder="0" applyAlignment="0" applyProtection="0"/>
    <xf numFmtId="0" fontId="6" fillId="0" borderId="1">
      <protection hidden="1"/>
    </xf>
    <xf numFmtId="0" fontId="7" fillId="2" borderId="1" applyNumberFormat="0" applyFont="0" applyBorder="0" applyAlignment="0" applyProtection="0">
      <protection hidden="1"/>
    </xf>
    <xf numFmtId="43" fontId="15"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6"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8" fillId="0" borderId="0" applyNumberFormat="0" applyFill="0" applyBorder="0" applyAlignment="0" applyProtection="0">
      <alignment vertical="top"/>
      <protection locked="0"/>
    </xf>
    <xf numFmtId="166" fontId="5" fillId="0" borderId="0" applyFont="0" applyFill="0" applyBorder="0" applyAlignment="0" applyProtection="0"/>
    <xf numFmtId="3" fontId="5" fillId="0" borderId="0" applyFont="0" applyFill="0" applyBorder="0" applyAlignment="0" applyProtection="0"/>
    <xf numFmtId="0" fontId="9" fillId="0" borderId="1">
      <alignment horizontal="left"/>
      <protection locked="0"/>
    </xf>
    <xf numFmtId="43" fontId="2"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6"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1" fontId="10" fillId="0" borderId="0" applyFont="0" applyFill="0" applyBorder="0" applyAlignment="0" applyProtection="0"/>
    <xf numFmtId="43" fontId="10" fillId="0" borderId="0" applyFont="0" applyFill="0" applyBorder="0" applyAlignment="0" applyProtection="0"/>
    <xf numFmtId="42" fontId="10" fillId="0" borderId="0" applyFont="0" applyFill="0" applyBorder="0" applyAlignment="0" applyProtection="0"/>
    <xf numFmtId="44" fontId="10" fillId="0" borderId="0" applyFont="0" applyFill="0" applyBorder="0" applyAlignment="0" applyProtection="0"/>
    <xf numFmtId="0" fontId="11" fillId="0" borderId="0"/>
    <xf numFmtId="0" fontId="2" fillId="0" borderId="0"/>
    <xf numFmtId="0" fontId="2" fillId="0" borderId="0"/>
    <xf numFmtId="0" fontId="2" fillId="0" borderId="0"/>
    <xf numFmtId="0" fontId="2" fillId="0" borderId="0"/>
    <xf numFmtId="0" fontId="1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6" fillId="0" borderId="0"/>
    <xf numFmtId="0" fontId="16" fillId="0" borderId="0"/>
    <xf numFmtId="0" fontId="16" fillId="0" borderId="0"/>
    <xf numFmtId="0" fontId="16" fillId="0" borderId="0"/>
    <xf numFmtId="0" fontId="1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6" fillId="0" borderId="0"/>
    <xf numFmtId="0" fontId="16" fillId="0" borderId="0"/>
    <xf numFmtId="0" fontId="16" fillId="0" borderId="0"/>
    <xf numFmtId="0" fontId="16" fillId="0" borderId="0"/>
    <xf numFmtId="0" fontId="1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39" fontId="12" fillId="0" borderId="0"/>
    <xf numFmtId="39" fontId="12" fillId="0" borderId="0"/>
    <xf numFmtId="0" fontId="2" fillId="0" borderId="0"/>
    <xf numFmtId="0" fontId="15" fillId="0" borderId="0"/>
    <xf numFmtId="0" fontId="15" fillId="0" borderId="0"/>
    <xf numFmtId="0" fontId="15" fillId="0" borderId="0"/>
    <xf numFmtId="0" fontId="15" fillId="0" borderId="0"/>
    <xf numFmtId="0" fontId="15" fillId="0" borderId="0"/>
    <xf numFmtId="0" fontId="4" fillId="0" borderId="0"/>
    <xf numFmtId="0" fontId="4" fillId="0" borderId="0"/>
    <xf numFmtId="0" fontId="4" fillId="0" borderId="0"/>
    <xf numFmtId="0" fontId="4" fillId="0" borderId="0"/>
    <xf numFmtId="0" fontId="4" fillId="0" borderId="0"/>
    <xf numFmtId="0" fontId="4" fillId="0" borderId="0"/>
    <xf numFmtId="0" fontId="16" fillId="0" borderId="0"/>
    <xf numFmtId="0" fontId="16" fillId="0" borderId="0"/>
    <xf numFmtId="0" fontId="15" fillId="0" borderId="0"/>
    <xf numFmtId="0" fontId="15" fillId="0" borderId="0"/>
    <xf numFmtId="173" fontId="10" fillId="0" borderId="0" applyFill="0" applyBorder="0" applyAlignment="0" applyProtection="0">
      <alignment horizontal="right"/>
    </xf>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9" fontId="15" fillId="0" borderId="0" applyFont="0" applyFill="0" applyBorder="0" applyAlignment="0" applyProtection="0"/>
    <xf numFmtId="9" fontId="4" fillId="0" borderId="0" applyFont="0" applyFill="0" applyBorder="0" applyAlignment="0" applyProtection="0"/>
    <xf numFmtId="9" fontId="2"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2" fillId="0" borderId="0" applyFont="0" applyFill="0" applyBorder="0" applyAlignment="0" applyProtection="0"/>
    <xf numFmtId="9" fontId="15" fillId="0" borderId="0" applyFont="0" applyFill="0" applyBorder="0" applyAlignment="0" applyProtection="0"/>
    <xf numFmtId="174" fontId="10" fillId="0" borderId="0" applyFont="0" applyFill="0" applyBorder="0" applyAlignment="0" applyProtection="0"/>
    <xf numFmtId="175" fontId="5" fillId="0" borderId="0" applyFont="0" applyFill="0" applyBorder="0" applyAlignment="0" applyProtection="0"/>
    <xf numFmtId="176" fontId="5" fillId="0" borderId="0" applyFont="0" applyFill="0" applyBorder="0" applyAlignment="0" applyProtection="0"/>
    <xf numFmtId="9" fontId="2"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5" fillId="0" borderId="0"/>
    <xf numFmtId="0" fontId="13" fillId="0" borderId="1" applyNumberFormat="0" applyFill="0" applyBorder="0" applyAlignment="0" applyProtection="0">
      <protection hidden="1"/>
    </xf>
    <xf numFmtId="0" fontId="14" fillId="2" borderId="1"/>
  </cellStyleXfs>
  <cellXfs count="104">
    <xf numFmtId="0" fontId="0" fillId="0" borderId="0" xfId="0"/>
    <xf numFmtId="0" fontId="2" fillId="0" borderId="0" xfId="242"/>
    <xf numFmtId="165" fontId="2" fillId="0" borderId="0" xfId="625" applyNumberFormat="1" applyFont="1" applyAlignment="1">
      <alignment vertical="center"/>
    </xf>
    <xf numFmtId="0" fontId="3" fillId="0" borderId="0" xfId="242" applyFont="1"/>
    <xf numFmtId="0" fontId="2" fillId="0" borderId="4" xfId="242" applyBorder="1"/>
    <xf numFmtId="43" fontId="2" fillId="0" borderId="4" xfId="111" applyFont="1" applyBorder="1" applyAlignment="1">
      <alignment vertical="center"/>
    </xf>
    <xf numFmtId="177" fontId="2" fillId="0" borderId="0" xfId="242" applyNumberFormat="1"/>
    <xf numFmtId="0" fontId="19" fillId="5" borderId="2" xfId="242" applyFont="1" applyFill="1" applyBorder="1" applyAlignment="1">
      <alignment horizontal="center" vertical="center" wrapText="1"/>
    </xf>
    <xf numFmtId="43" fontId="19" fillId="5" borderId="2" xfId="111" applyFont="1" applyFill="1" applyBorder="1" applyAlignment="1">
      <alignment horizontal="center" vertical="center" wrapText="1"/>
    </xf>
    <xf numFmtId="0" fontId="3" fillId="0" borderId="0" xfId="242" applyFont="1" applyAlignment="1">
      <alignment vertical="top" wrapText="1"/>
    </xf>
    <xf numFmtId="0" fontId="2" fillId="0" borderId="0" xfId="242" applyAlignment="1">
      <alignment vertical="center" wrapText="1"/>
    </xf>
    <xf numFmtId="43" fontId="2" fillId="0" borderId="0" xfId="111" applyFont="1" applyAlignment="1">
      <alignment vertical="center" wrapText="1"/>
    </xf>
    <xf numFmtId="43" fontId="2" fillId="0" borderId="0" xfId="111" applyFont="1" applyFill="1" applyAlignment="1">
      <alignment vertical="center" wrapText="1"/>
    </xf>
    <xf numFmtId="0" fontId="2" fillId="0" borderId="0" xfId="242" applyAlignment="1">
      <alignment horizontal="left" vertical="top" wrapText="1" indent="2"/>
    </xf>
    <xf numFmtId="164" fontId="2" fillId="0" borderId="0" xfId="8" applyNumberFormat="1" applyFont="1" applyAlignment="1">
      <alignment horizontal="right"/>
    </xf>
    <xf numFmtId="167" fontId="2" fillId="0" borderId="0" xfId="84" applyNumberFormat="1" applyFont="1"/>
    <xf numFmtId="0" fontId="3" fillId="0" borderId="0" xfId="242" applyFont="1" applyAlignment="1">
      <alignment horizontal="left" vertical="top" wrapText="1" indent="2"/>
    </xf>
    <xf numFmtId="167" fontId="3" fillId="0" borderId="2" xfId="84" applyNumberFormat="1" applyFont="1" applyFill="1" applyBorder="1" applyAlignment="1">
      <alignment horizontal="center"/>
    </xf>
    <xf numFmtId="167" fontId="3" fillId="0" borderId="2" xfId="84" applyNumberFormat="1" applyFont="1" applyBorder="1" applyAlignment="1">
      <alignment horizontal="center"/>
    </xf>
    <xf numFmtId="167" fontId="2" fillId="0" borderId="0" xfId="84" applyNumberFormat="1" applyFont="1" applyAlignment="1">
      <alignment wrapText="1"/>
    </xf>
    <xf numFmtId="178" fontId="20" fillId="0" borderId="0" xfId="0" applyNumberFormat="1" applyFont="1"/>
    <xf numFmtId="167" fontId="2" fillId="0" borderId="0" xfId="84" applyNumberFormat="1" applyFont="1" applyFill="1" applyAlignment="1">
      <alignment horizontal="center"/>
    </xf>
    <xf numFmtId="167" fontId="2" fillId="0" borderId="0" xfId="84" applyNumberFormat="1" applyFont="1" applyAlignment="1">
      <alignment horizontal="center"/>
    </xf>
    <xf numFmtId="0" fontId="21" fillId="0" borderId="0" xfId="242" applyFont="1" applyAlignment="1">
      <alignment horizontal="left" vertical="top" wrapText="1" indent="4"/>
    </xf>
    <xf numFmtId="167" fontId="21" fillId="0" borderId="0" xfId="84" applyNumberFormat="1" applyFont="1" applyFill="1" applyAlignment="1">
      <alignment horizontal="center" vertical="top"/>
    </xf>
    <xf numFmtId="167" fontId="21" fillId="0" borderId="0" xfId="84" applyNumberFormat="1" applyFont="1" applyAlignment="1">
      <alignment horizontal="center" vertical="top"/>
    </xf>
    <xf numFmtId="164" fontId="21" fillId="0" borderId="0" xfId="84" applyNumberFormat="1" applyFont="1" applyFill="1" applyAlignment="1">
      <alignment horizontal="center" vertical="top"/>
    </xf>
    <xf numFmtId="164" fontId="21" fillId="0" borderId="0" xfId="84" applyNumberFormat="1" applyFont="1" applyAlignment="1">
      <alignment horizontal="center" vertical="top"/>
    </xf>
    <xf numFmtId="167" fontId="3" fillId="0" borderId="2" xfId="84" applyNumberFormat="1" applyFont="1" applyBorder="1"/>
    <xf numFmtId="167" fontId="2" fillId="0" borderId="2" xfId="84" applyNumberFormat="1" applyFont="1" applyBorder="1" applyAlignment="1">
      <alignment wrapText="1"/>
    </xf>
    <xf numFmtId="167" fontId="3" fillId="0" borderId="3" xfId="84" applyNumberFormat="1" applyFont="1" applyBorder="1" applyAlignment="1">
      <alignment horizontal="center" wrapText="1"/>
    </xf>
    <xf numFmtId="167" fontId="2" fillId="4" borderId="0" xfId="83" applyNumberFormat="1" applyFont="1" applyFill="1" applyBorder="1" applyAlignment="1"/>
    <xf numFmtId="167" fontId="2" fillId="4" borderId="0" xfId="84" applyNumberFormat="1" applyFont="1" applyFill="1"/>
    <xf numFmtId="167" fontId="3" fillId="0" borderId="3" xfId="84" applyNumberFormat="1" applyFont="1" applyBorder="1"/>
    <xf numFmtId="166" fontId="2" fillId="0" borderId="0" xfId="111" applyNumberFormat="1" applyFont="1" applyFill="1" applyAlignment="1">
      <alignment vertical="center" wrapText="1"/>
    </xf>
    <xf numFmtId="166" fontId="2" fillId="0" borderId="0" xfId="111" applyNumberFormat="1" applyFont="1" applyAlignment="1">
      <alignment vertical="center" wrapText="1"/>
    </xf>
    <xf numFmtId="166" fontId="2" fillId="0" borderId="0" xfId="111" applyNumberFormat="1" applyFont="1" applyFill="1" applyBorder="1" applyAlignment="1">
      <alignment vertical="center" wrapText="1"/>
    </xf>
    <xf numFmtId="166" fontId="2" fillId="0" borderId="0" xfId="111" applyNumberFormat="1" applyFont="1" applyBorder="1" applyAlignment="1">
      <alignment vertical="center" wrapText="1"/>
    </xf>
    <xf numFmtId="166" fontId="2" fillId="0" borderId="0" xfId="111" applyNumberFormat="1" applyFont="1" applyFill="1" applyBorder="1" applyAlignment="1">
      <alignment horizontal="right" wrapText="1"/>
    </xf>
    <xf numFmtId="166" fontId="2" fillId="0" borderId="0" xfId="111" applyNumberFormat="1" applyFont="1" applyBorder="1" applyAlignment="1">
      <alignment horizontal="right" wrapText="1"/>
    </xf>
    <xf numFmtId="166" fontId="2" fillId="0" borderId="0" xfId="111" applyNumberFormat="1" applyFont="1" applyAlignment="1">
      <alignment horizontal="right" wrapText="1"/>
    </xf>
    <xf numFmtId="166" fontId="2" fillId="0" borderId="0" xfId="111" applyNumberFormat="1" applyFont="1" applyAlignment="1">
      <alignment horizontal="right" vertical="center" wrapText="1"/>
    </xf>
    <xf numFmtId="166" fontId="2" fillId="0" borderId="0" xfId="111" applyNumberFormat="1" applyFont="1" applyAlignment="1">
      <alignment horizontal="right"/>
    </xf>
    <xf numFmtId="166" fontId="2" fillId="0" borderId="0" xfId="242" applyNumberFormat="1" applyAlignment="1">
      <alignment horizontal="right"/>
    </xf>
    <xf numFmtId="167" fontId="2" fillId="0" borderId="0" xfId="111" applyNumberFormat="1" applyFont="1" applyAlignment="1">
      <alignment horizontal="right" wrapText="1"/>
    </xf>
    <xf numFmtId="0" fontId="19" fillId="5" borderId="3" xfId="242" applyFont="1" applyFill="1" applyBorder="1" applyAlignment="1">
      <alignment horizontal="left" vertical="top" wrapText="1" indent="2"/>
    </xf>
    <xf numFmtId="166" fontId="19" fillId="5" borderId="3" xfId="111" applyNumberFormat="1" applyFont="1" applyFill="1" applyBorder="1" applyAlignment="1">
      <alignment horizontal="right" wrapText="1"/>
    </xf>
    <xf numFmtId="166" fontId="2" fillId="0" borderId="0" xfId="242" applyNumberFormat="1" applyAlignment="1">
      <alignment horizontal="center" vertical="center"/>
    </xf>
    <xf numFmtId="166" fontId="3" fillId="0" borderId="0" xfId="8" applyNumberFormat="1" applyFont="1" applyAlignment="1">
      <alignment horizontal="right"/>
    </xf>
    <xf numFmtId="166" fontId="3" fillId="0" borderId="0" xfId="111" applyNumberFormat="1" applyFont="1" applyAlignment="1">
      <alignment horizontal="center" vertical="center" wrapText="1"/>
    </xf>
    <xf numFmtId="164" fontId="3" fillId="0" borderId="0" xfId="615" applyNumberFormat="1" applyFont="1" applyFill="1" applyAlignment="1">
      <alignment horizontal="right"/>
    </xf>
    <xf numFmtId="167" fontId="2" fillId="0" borderId="0" xfId="84" applyNumberFormat="1" applyFont="1" applyBorder="1" applyAlignment="1">
      <alignment vertical="center"/>
    </xf>
    <xf numFmtId="164" fontId="2" fillId="0" borderId="0" xfId="84" applyNumberFormat="1" applyFont="1" applyBorder="1" applyAlignment="1">
      <alignment vertical="center"/>
    </xf>
    <xf numFmtId="164" fontId="3" fillId="0" borderId="2" xfId="84" applyNumberFormat="1" applyFont="1" applyBorder="1" applyAlignment="1">
      <alignment vertical="center"/>
    </xf>
    <xf numFmtId="167" fontId="2" fillId="0" borderId="0" xfId="84" applyNumberFormat="1" applyFont="1" applyFill="1" applyAlignment="1">
      <alignment vertical="center" wrapText="1"/>
    </xf>
    <xf numFmtId="167" fontId="2" fillId="0" borderId="0" xfId="84" applyNumberFormat="1" applyFont="1" applyAlignment="1">
      <alignment vertical="center" wrapText="1"/>
    </xf>
    <xf numFmtId="167" fontId="21" fillId="0" borderId="0" xfId="84" applyNumberFormat="1" applyFont="1" applyFill="1" applyAlignment="1">
      <alignment horizontal="center" vertical="center"/>
    </xf>
    <xf numFmtId="164" fontId="21" fillId="0" borderId="0" xfId="84" applyNumberFormat="1" applyFont="1" applyFill="1" applyAlignment="1">
      <alignment horizontal="center" vertical="center"/>
    </xf>
    <xf numFmtId="167" fontId="2" fillId="0" borderId="0" xfId="84" applyNumberFormat="1" applyFont="1" applyFill="1" applyBorder="1" applyAlignment="1">
      <alignment horizontal="center"/>
    </xf>
    <xf numFmtId="167" fontId="2" fillId="0" borderId="2" xfId="84" applyNumberFormat="1" applyFont="1" applyFill="1" applyBorder="1" applyAlignment="1">
      <alignment vertical="center" wrapText="1"/>
    </xf>
    <xf numFmtId="167" fontId="2" fillId="0" borderId="2" xfId="84" applyNumberFormat="1" applyFont="1" applyBorder="1" applyAlignment="1">
      <alignment vertical="center" wrapText="1"/>
    </xf>
    <xf numFmtId="167" fontId="3" fillId="0" borderId="3" xfId="84" applyNumberFormat="1" applyFont="1" applyFill="1" applyBorder="1" applyAlignment="1">
      <alignment horizontal="center" vertical="center" wrapText="1"/>
    </xf>
    <xf numFmtId="167" fontId="2" fillId="0" borderId="0" xfId="84" applyNumberFormat="1" applyFont="1" applyFill="1" applyBorder="1" applyAlignment="1">
      <alignment vertical="center"/>
    </xf>
    <xf numFmtId="167" fontId="2" fillId="4" borderId="0" xfId="84" applyNumberFormat="1" applyFont="1" applyFill="1" applyBorder="1" applyAlignment="1">
      <alignment horizontal="center"/>
    </xf>
    <xf numFmtId="167" fontId="2" fillId="4" borderId="0" xfId="84" applyNumberFormat="1" applyFont="1" applyFill="1" applyBorder="1" applyAlignment="1">
      <alignment vertical="center"/>
    </xf>
    <xf numFmtId="167" fontId="3" fillId="0" borderId="2" xfId="84" applyNumberFormat="1" applyFont="1" applyFill="1" applyBorder="1" applyAlignment="1">
      <alignment horizontal="center" wrapText="1"/>
    </xf>
    <xf numFmtId="167" fontId="3" fillId="4" borderId="2" xfId="84" applyNumberFormat="1" applyFont="1" applyFill="1" applyBorder="1" applyAlignment="1">
      <alignment horizontal="center" wrapText="1"/>
    </xf>
    <xf numFmtId="167" fontId="26" fillId="0" borderId="3" xfId="84" applyNumberFormat="1" applyFont="1" applyFill="1" applyBorder="1" applyAlignment="1">
      <alignment horizontal="center" vertical="center" wrapText="1"/>
    </xf>
    <xf numFmtId="164" fontId="2" fillId="0" borderId="0" xfId="8" applyNumberFormat="1" applyFont="1" applyAlignment="1">
      <alignment vertical="center"/>
    </xf>
    <xf numFmtId="167" fontId="26" fillId="0" borderId="3" xfId="84" applyNumberFormat="1" applyFont="1" applyFill="1" applyBorder="1" applyAlignment="1">
      <alignment vertical="center"/>
    </xf>
    <xf numFmtId="167" fontId="2" fillId="0" borderId="0" xfId="111" applyNumberFormat="1" applyFont="1" applyAlignment="1">
      <alignment horizontal="right" vertical="center" wrapText="1"/>
    </xf>
    <xf numFmtId="166" fontId="27" fillId="5" borderId="3" xfId="111" applyNumberFormat="1" applyFont="1" applyFill="1" applyBorder="1" applyAlignment="1">
      <alignment horizontal="right" wrapText="1"/>
    </xf>
    <xf numFmtId="167" fontId="2" fillId="0" borderId="0" xfId="242" applyNumberFormat="1" applyAlignment="1">
      <alignment horizontal="center" vertical="center"/>
    </xf>
    <xf numFmtId="167" fontId="3" fillId="0" borderId="0" xfId="8" applyNumberFormat="1" applyFont="1" applyAlignment="1">
      <alignment horizontal="right"/>
    </xf>
    <xf numFmtId="166" fontId="3" fillId="0" borderId="0" xfId="111" applyNumberFormat="1" applyFont="1" applyFill="1" applyAlignment="1">
      <alignment horizontal="center" vertical="center" wrapText="1"/>
    </xf>
    <xf numFmtId="43" fontId="2" fillId="0" borderId="0" xfId="242" applyNumberFormat="1"/>
    <xf numFmtId="167" fontId="3" fillId="0" borderId="0" xfId="84" applyNumberFormat="1" applyFont="1" applyFill="1" applyBorder="1" applyAlignment="1">
      <alignment horizontal="center"/>
    </xf>
    <xf numFmtId="167" fontId="3" fillId="0" borderId="0" xfId="84" applyNumberFormat="1" applyFont="1" applyFill="1" applyBorder="1" applyAlignment="1">
      <alignment horizontal="center" vertical="center" wrapText="1"/>
    </xf>
    <xf numFmtId="167" fontId="26" fillId="0" borderId="0" xfId="84" applyNumberFormat="1" applyFont="1" applyFill="1" applyBorder="1" applyAlignment="1">
      <alignment horizontal="center" vertical="center" wrapText="1"/>
    </xf>
    <xf numFmtId="167" fontId="26" fillId="0" borderId="0" xfId="84" applyNumberFormat="1" applyFont="1" applyFill="1" applyBorder="1" applyAlignment="1">
      <alignment vertical="center"/>
    </xf>
    <xf numFmtId="0" fontId="19" fillId="0" borderId="0" xfId="242" applyFont="1" applyAlignment="1">
      <alignment horizontal="center" vertical="center" wrapText="1"/>
    </xf>
    <xf numFmtId="43" fontId="19" fillId="0" borderId="0" xfId="111" applyFont="1" applyFill="1" applyBorder="1" applyAlignment="1">
      <alignment horizontal="center" vertical="center" wrapText="1"/>
    </xf>
    <xf numFmtId="164" fontId="2" fillId="0" borderId="0" xfId="84" applyNumberFormat="1" applyFont="1" applyFill="1" applyBorder="1" applyAlignment="1">
      <alignment vertical="center"/>
    </xf>
    <xf numFmtId="164" fontId="3" fillId="0" borderId="0" xfId="84" applyNumberFormat="1" applyFont="1" applyFill="1" applyBorder="1" applyAlignment="1">
      <alignment vertical="center"/>
    </xf>
    <xf numFmtId="167" fontId="2" fillId="0" borderId="0" xfId="84" applyNumberFormat="1" applyFont="1" applyFill="1" applyBorder="1" applyAlignment="1">
      <alignment vertical="center" wrapText="1"/>
    </xf>
    <xf numFmtId="167" fontId="3" fillId="0" borderId="0" xfId="84" applyNumberFormat="1" applyFont="1" applyFill="1" applyBorder="1" applyAlignment="1">
      <alignment horizontal="center" wrapText="1"/>
    </xf>
    <xf numFmtId="164" fontId="2" fillId="0" borderId="0" xfId="8" applyNumberFormat="1" applyFont="1" applyFill="1" applyAlignment="1">
      <alignment vertical="center"/>
    </xf>
    <xf numFmtId="166" fontId="2" fillId="0" borderId="0" xfId="111" applyNumberFormat="1" applyFont="1" applyFill="1" applyAlignment="1">
      <alignment horizontal="right" vertical="center" wrapText="1"/>
    </xf>
    <xf numFmtId="166" fontId="19" fillId="0" borderId="0" xfId="111" applyNumberFormat="1" applyFont="1" applyFill="1" applyBorder="1" applyAlignment="1">
      <alignment horizontal="right" wrapText="1"/>
    </xf>
    <xf numFmtId="43" fontId="2" fillId="0" borderId="0" xfId="111" applyFont="1" applyFill="1" applyBorder="1" applyAlignment="1">
      <alignment vertical="center"/>
    </xf>
    <xf numFmtId="0" fontId="28" fillId="0" borderId="0" xfId="242" applyFont="1"/>
    <xf numFmtId="0" fontId="24" fillId="0" borderId="0" xfId="0" applyFont="1" applyAlignment="1">
      <alignment horizontal="left"/>
    </xf>
    <xf numFmtId="0" fontId="2" fillId="0" borderId="0" xfId="242" applyAlignment="1">
      <alignment horizontal="left" wrapText="1"/>
    </xf>
    <xf numFmtId="0" fontId="18" fillId="0" borderId="0" xfId="242" applyFont="1" applyAlignment="1">
      <alignment horizontal="center"/>
    </xf>
    <xf numFmtId="0" fontId="19" fillId="5" borderId="5" xfId="242" quotePrefix="1" applyFont="1" applyFill="1" applyBorder="1" applyAlignment="1">
      <alignment horizontal="center" vertical="center" wrapText="1"/>
    </xf>
    <xf numFmtId="0" fontId="19" fillId="5" borderId="5" xfId="242" applyFont="1" applyFill="1" applyBorder="1" applyAlignment="1">
      <alignment horizontal="center" vertical="center" wrapText="1"/>
    </xf>
    <xf numFmtId="0" fontId="19" fillId="5" borderId="6" xfId="242" applyFont="1" applyFill="1" applyBorder="1" applyAlignment="1">
      <alignment horizontal="left" vertical="center"/>
    </xf>
    <xf numFmtId="0" fontId="19" fillId="5" borderId="2" xfId="242" applyFont="1" applyFill="1" applyBorder="1" applyAlignment="1">
      <alignment horizontal="left" vertical="center"/>
    </xf>
    <xf numFmtId="0" fontId="17" fillId="0" borderId="0" xfId="242" applyFont="1" applyAlignment="1">
      <alignment horizontal="center"/>
    </xf>
    <xf numFmtId="0" fontId="2" fillId="0" borderId="0" xfId="242"/>
    <xf numFmtId="0" fontId="2" fillId="0" borderId="0" xfId="242" applyAlignment="1">
      <alignment horizontal="left" wrapText="1"/>
    </xf>
    <xf numFmtId="0" fontId="24" fillId="0" borderId="0" xfId="0" applyFont="1" applyAlignment="1">
      <alignment horizontal="left"/>
    </xf>
    <xf numFmtId="0" fontId="24" fillId="0" borderId="0" xfId="0" applyFont="1" applyAlignment="1">
      <alignment horizontal="left" vertical="top" wrapText="1"/>
    </xf>
    <xf numFmtId="0" fontId="24" fillId="0" borderId="0" xfId="0" applyFont="1" applyAlignment="1">
      <alignment horizontal="left" vertical="top"/>
    </xf>
  </cellXfs>
  <cellStyles count="635">
    <cellStyle name="1 indent" xfId="1" xr:uid="{00000000-0005-0000-0000-000000000000}"/>
    <cellStyle name="2 indents" xfId="2" xr:uid="{00000000-0005-0000-0000-000001000000}"/>
    <cellStyle name="3 indents" xfId="3" xr:uid="{00000000-0005-0000-0000-000002000000}"/>
    <cellStyle name="4 indents" xfId="4" xr:uid="{00000000-0005-0000-0000-000003000000}"/>
    <cellStyle name="5 indents" xfId="5" xr:uid="{00000000-0005-0000-0000-000004000000}"/>
    <cellStyle name="Array" xfId="6" xr:uid="{00000000-0005-0000-0000-000005000000}"/>
    <cellStyle name="Array Enter" xfId="7" xr:uid="{00000000-0005-0000-0000-000006000000}"/>
    <cellStyle name="Comma" xfId="8" builtinId="3"/>
    <cellStyle name="Comma 11" xfId="9" xr:uid="{00000000-0005-0000-0000-000008000000}"/>
    <cellStyle name="Comma 2" xfId="10" xr:uid="{00000000-0005-0000-0000-000009000000}"/>
    <cellStyle name="Comma 2 10" xfId="11" xr:uid="{00000000-0005-0000-0000-00000A000000}"/>
    <cellStyle name="Comma 2 10 2" xfId="12" xr:uid="{00000000-0005-0000-0000-00000B000000}"/>
    <cellStyle name="Comma 2 11" xfId="13" xr:uid="{00000000-0005-0000-0000-00000C000000}"/>
    <cellStyle name="Comma 2 11 2" xfId="14" xr:uid="{00000000-0005-0000-0000-00000D000000}"/>
    <cellStyle name="Comma 2 12" xfId="15" xr:uid="{00000000-0005-0000-0000-00000E000000}"/>
    <cellStyle name="Comma 2 12 2" xfId="16" xr:uid="{00000000-0005-0000-0000-00000F000000}"/>
    <cellStyle name="Comma 2 13" xfId="17" xr:uid="{00000000-0005-0000-0000-000010000000}"/>
    <cellStyle name="Comma 2 13 2" xfId="18" xr:uid="{00000000-0005-0000-0000-000011000000}"/>
    <cellStyle name="Comma 2 14" xfId="19" xr:uid="{00000000-0005-0000-0000-000012000000}"/>
    <cellStyle name="Comma 2 14 2" xfId="20" xr:uid="{00000000-0005-0000-0000-000013000000}"/>
    <cellStyle name="Comma 2 15" xfId="21" xr:uid="{00000000-0005-0000-0000-000014000000}"/>
    <cellStyle name="Comma 2 15 2" xfId="22" xr:uid="{00000000-0005-0000-0000-000015000000}"/>
    <cellStyle name="Comma 2 16" xfId="23" xr:uid="{00000000-0005-0000-0000-000016000000}"/>
    <cellStyle name="Comma 2 16 2" xfId="24" xr:uid="{00000000-0005-0000-0000-000017000000}"/>
    <cellStyle name="Comma 2 17" xfId="25" xr:uid="{00000000-0005-0000-0000-000018000000}"/>
    <cellStyle name="Comma 2 18" xfId="26" xr:uid="{00000000-0005-0000-0000-000019000000}"/>
    <cellStyle name="Comma 2 19" xfId="27" xr:uid="{00000000-0005-0000-0000-00001A000000}"/>
    <cellStyle name="Comma 2 2" xfId="28" xr:uid="{00000000-0005-0000-0000-00001B000000}"/>
    <cellStyle name="Comma 2 2 10" xfId="29" xr:uid="{00000000-0005-0000-0000-00001C000000}"/>
    <cellStyle name="Comma 2 2 11" xfId="30" xr:uid="{00000000-0005-0000-0000-00001D000000}"/>
    <cellStyle name="Comma 2 2 12" xfId="31" xr:uid="{00000000-0005-0000-0000-00001E000000}"/>
    <cellStyle name="Comma 2 2 13" xfId="32" xr:uid="{00000000-0005-0000-0000-00001F000000}"/>
    <cellStyle name="Comma 2 2 14" xfId="33" xr:uid="{00000000-0005-0000-0000-000020000000}"/>
    <cellStyle name="Comma 2 2 15" xfId="34" xr:uid="{00000000-0005-0000-0000-000021000000}"/>
    <cellStyle name="Comma 2 2 16" xfId="35" xr:uid="{00000000-0005-0000-0000-000022000000}"/>
    <cellStyle name="Comma 2 2 17" xfId="36" xr:uid="{00000000-0005-0000-0000-000023000000}"/>
    <cellStyle name="Comma 2 2 18" xfId="37" xr:uid="{00000000-0005-0000-0000-000024000000}"/>
    <cellStyle name="Comma 2 2 19" xfId="38" xr:uid="{00000000-0005-0000-0000-000025000000}"/>
    <cellStyle name="Comma 2 2 2" xfId="39" xr:uid="{00000000-0005-0000-0000-000026000000}"/>
    <cellStyle name="Comma 2 2 2 2" xfId="40" xr:uid="{00000000-0005-0000-0000-000027000000}"/>
    <cellStyle name="Comma 2 2 20" xfId="41" xr:uid="{00000000-0005-0000-0000-000028000000}"/>
    <cellStyle name="Comma 2 2 21" xfId="42" xr:uid="{00000000-0005-0000-0000-000029000000}"/>
    <cellStyle name="Comma 2 2 22" xfId="43" xr:uid="{00000000-0005-0000-0000-00002A000000}"/>
    <cellStyle name="Comma 2 2 23" xfId="44" xr:uid="{00000000-0005-0000-0000-00002B000000}"/>
    <cellStyle name="Comma 2 2 24" xfId="45" xr:uid="{00000000-0005-0000-0000-00002C000000}"/>
    <cellStyle name="Comma 2 2 25" xfId="46" xr:uid="{00000000-0005-0000-0000-00002D000000}"/>
    <cellStyle name="Comma 2 2 26" xfId="47" xr:uid="{00000000-0005-0000-0000-00002E000000}"/>
    <cellStyle name="Comma 2 2 27" xfId="48" xr:uid="{00000000-0005-0000-0000-00002F000000}"/>
    <cellStyle name="Comma 2 2 28" xfId="49" xr:uid="{00000000-0005-0000-0000-000030000000}"/>
    <cellStyle name="Comma 2 2 29" xfId="50" xr:uid="{00000000-0005-0000-0000-000031000000}"/>
    <cellStyle name="Comma 2 2 3" xfId="51" xr:uid="{00000000-0005-0000-0000-000032000000}"/>
    <cellStyle name="Comma 2 2 3 2" xfId="52" xr:uid="{00000000-0005-0000-0000-000033000000}"/>
    <cellStyle name="Comma 2 2 30" xfId="53" xr:uid="{00000000-0005-0000-0000-000034000000}"/>
    <cellStyle name="Comma 2 2 31" xfId="54" xr:uid="{00000000-0005-0000-0000-000035000000}"/>
    <cellStyle name="Comma 2 2 32" xfId="55" xr:uid="{00000000-0005-0000-0000-000036000000}"/>
    <cellStyle name="Comma 2 2 33" xfId="56" xr:uid="{00000000-0005-0000-0000-000037000000}"/>
    <cellStyle name="Comma 2 2 4" xfId="57" xr:uid="{00000000-0005-0000-0000-000038000000}"/>
    <cellStyle name="Comma 2 2 4 2" xfId="58" xr:uid="{00000000-0005-0000-0000-000039000000}"/>
    <cellStyle name="Comma 2 2 5" xfId="59" xr:uid="{00000000-0005-0000-0000-00003A000000}"/>
    <cellStyle name="Comma 2 2 6" xfId="60" xr:uid="{00000000-0005-0000-0000-00003B000000}"/>
    <cellStyle name="Comma 2 2 7" xfId="61" xr:uid="{00000000-0005-0000-0000-00003C000000}"/>
    <cellStyle name="Comma 2 2 8" xfId="62" xr:uid="{00000000-0005-0000-0000-00003D000000}"/>
    <cellStyle name="Comma 2 2 9" xfId="63" xr:uid="{00000000-0005-0000-0000-00003E000000}"/>
    <cellStyle name="Comma 2 20" xfId="64" xr:uid="{00000000-0005-0000-0000-00003F000000}"/>
    <cellStyle name="Comma 2 21" xfId="65" xr:uid="{00000000-0005-0000-0000-000040000000}"/>
    <cellStyle name="Comma 2 22" xfId="66" xr:uid="{00000000-0005-0000-0000-000041000000}"/>
    <cellStyle name="Comma 2 23" xfId="67" xr:uid="{00000000-0005-0000-0000-000042000000}"/>
    <cellStyle name="Comma 2 24" xfId="68" xr:uid="{00000000-0005-0000-0000-000043000000}"/>
    <cellStyle name="Comma 2 25" xfId="69" xr:uid="{00000000-0005-0000-0000-000044000000}"/>
    <cellStyle name="Comma 2 26" xfId="70" xr:uid="{00000000-0005-0000-0000-000045000000}"/>
    <cellStyle name="Comma 2 27" xfId="71" xr:uid="{00000000-0005-0000-0000-000046000000}"/>
    <cellStyle name="Comma 2 28" xfId="72" xr:uid="{00000000-0005-0000-0000-000047000000}"/>
    <cellStyle name="Comma 2 29" xfId="73" xr:uid="{00000000-0005-0000-0000-000048000000}"/>
    <cellStyle name="Comma 2 3" xfId="74" xr:uid="{00000000-0005-0000-0000-000049000000}"/>
    <cellStyle name="Comma 2 3 2" xfId="75" xr:uid="{00000000-0005-0000-0000-00004A000000}"/>
    <cellStyle name="Comma 2 30" xfId="76" xr:uid="{00000000-0005-0000-0000-00004B000000}"/>
    <cellStyle name="Comma 2 31" xfId="77" xr:uid="{00000000-0005-0000-0000-00004C000000}"/>
    <cellStyle name="Comma 2 32" xfId="78" xr:uid="{00000000-0005-0000-0000-00004D000000}"/>
    <cellStyle name="Comma 2 33" xfId="79" xr:uid="{00000000-0005-0000-0000-00004E000000}"/>
    <cellStyle name="Comma 2 34" xfId="80" xr:uid="{00000000-0005-0000-0000-00004F000000}"/>
    <cellStyle name="Comma 2 35" xfId="81" xr:uid="{00000000-0005-0000-0000-000050000000}"/>
    <cellStyle name="Comma 2 35 2" xfId="82" xr:uid="{00000000-0005-0000-0000-000051000000}"/>
    <cellStyle name="Comma 2 36" xfId="83" xr:uid="{00000000-0005-0000-0000-000052000000}"/>
    <cellStyle name="Comma 2 36 2" xfId="84" xr:uid="{00000000-0005-0000-0000-000053000000}"/>
    <cellStyle name="Comma 2 4" xfId="85" xr:uid="{00000000-0005-0000-0000-000054000000}"/>
    <cellStyle name="Comma 2 4 2" xfId="86" xr:uid="{00000000-0005-0000-0000-000055000000}"/>
    <cellStyle name="Comma 2 5" xfId="87" xr:uid="{00000000-0005-0000-0000-000056000000}"/>
    <cellStyle name="Comma 2 5 2" xfId="88" xr:uid="{00000000-0005-0000-0000-000057000000}"/>
    <cellStyle name="Comma 2 6" xfId="89" xr:uid="{00000000-0005-0000-0000-000058000000}"/>
    <cellStyle name="Comma 2 6 2" xfId="90" xr:uid="{00000000-0005-0000-0000-000059000000}"/>
    <cellStyle name="Comma 2 7" xfId="91" xr:uid="{00000000-0005-0000-0000-00005A000000}"/>
    <cellStyle name="Comma 2 7 2" xfId="92" xr:uid="{00000000-0005-0000-0000-00005B000000}"/>
    <cellStyle name="Comma 2 8" xfId="93" xr:uid="{00000000-0005-0000-0000-00005C000000}"/>
    <cellStyle name="Comma 2 8 2" xfId="94" xr:uid="{00000000-0005-0000-0000-00005D000000}"/>
    <cellStyle name="Comma 2 9" xfId="95" xr:uid="{00000000-0005-0000-0000-00005E000000}"/>
    <cellStyle name="Comma 2 9 2" xfId="96" xr:uid="{00000000-0005-0000-0000-00005F000000}"/>
    <cellStyle name="Comma 3" xfId="97" xr:uid="{00000000-0005-0000-0000-000060000000}"/>
    <cellStyle name="Comma 3 2" xfId="98" xr:uid="{00000000-0005-0000-0000-000061000000}"/>
    <cellStyle name="Comma 4" xfId="99" xr:uid="{00000000-0005-0000-0000-000062000000}"/>
    <cellStyle name="Comma 4 2" xfId="100" xr:uid="{00000000-0005-0000-0000-000063000000}"/>
    <cellStyle name="Comma 4 3" xfId="101" xr:uid="{00000000-0005-0000-0000-000064000000}"/>
    <cellStyle name="Comma 4 4" xfId="102" xr:uid="{00000000-0005-0000-0000-000065000000}"/>
    <cellStyle name="Comma 4 5" xfId="103" xr:uid="{00000000-0005-0000-0000-000066000000}"/>
    <cellStyle name="Comma 5" xfId="104" xr:uid="{00000000-0005-0000-0000-000067000000}"/>
    <cellStyle name="Comma 6" xfId="105" xr:uid="{00000000-0005-0000-0000-000068000000}"/>
    <cellStyle name="Comma 7" xfId="106" xr:uid="{00000000-0005-0000-0000-000069000000}"/>
    <cellStyle name="Hyperlink 2" xfId="107" xr:uid="{00000000-0005-0000-0000-00006A000000}"/>
    <cellStyle name="imf-one decimal" xfId="108" xr:uid="{00000000-0005-0000-0000-00006B000000}"/>
    <cellStyle name="imf-zero decimal" xfId="109" xr:uid="{00000000-0005-0000-0000-00006C000000}"/>
    <cellStyle name="MacroCode" xfId="110" xr:uid="{00000000-0005-0000-0000-00006D000000}"/>
    <cellStyle name="Millares 2" xfId="111" xr:uid="{00000000-0005-0000-0000-00006E000000}"/>
    <cellStyle name="Millares 2 2" xfId="112" xr:uid="{00000000-0005-0000-0000-00006F000000}"/>
    <cellStyle name="Millares 2 3" xfId="113" xr:uid="{00000000-0005-0000-0000-000070000000}"/>
    <cellStyle name="Millares 2 4" xfId="114" xr:uid="{00000000-0005-0000-0000-000071000000}"/>
    <cellStyle name="Millares 2 5" xfId="115" xr:uid="{00000000-0005-0000-0000-000072000000}"/>
    <cellStyle name="Millares 2 6" xfId="116" xr:uid="{00000000-0005-0000-0000-000073000000}"/>
    <cellStyle name="Millares 3" xfId="117" xr:uid="{00000000-0005-0000-0000-000074000000}"/>
    <cellStyle name="Millares 3 2" xfId="118" xr:uid="{00000000-0005-0000-0000-000075000000}"/>
    <cellStyle name="Millares 3 3" xfId="119" xr:uid="{00000000-0005-0000-0000-000076000000}"/>
    <cellStyle name="Millares 3 4" xfId="120" xr:uid="{00000000-0005-0000-0000-000077000000}"/>
    <cellStyle name="Millares 3 5" xfId="121" xr:uid="{00000000-0005-0000-0000-000078000000}"/>
    <cellStyle name="Millares 3 6" xfId="122" xr:uid="{00000000-0005-0000-0000-000079000000}"/>
    <cellStyle name="Millares 3 7" xfId="123" xr:uid="{00000000-0005-0000-0000-00007A000000}"/>
    <cellStyle name="Millares 4" xfId="124" xr:uid="{00000000-0005-0000-0000-00007B000000}"/>
    <cellStyle name="Millares 4 2" xfId="125" xr:uid="{00000000-0005-0000-0000-00007C000000}"/>
    <cellStyle name="Millares 5" xfId="126" xr:uid="{00000000-0005-0000-0000-00007D000000}"/>
    <cellStyle name="Milliers [0]_Encours - Apr rééch" xfId="127" xr:uid="{00000000-0005-0000-0000-00007E000000}"/>
    <cellStyle name="Milliers_Encours - Apr rééch" xfId="128" xr:uid="{00000000-0005-0000-0000-00007F000000}"/>
    <cellStyle name="Monétaire [0]_Encours - Apr rééch" xfId="129" xr:uid="{00000000-0005-0000-0000-000080000000}"/>
    <cellStyle name="Monétaire_Encours - Apr rééch" xfId="130" xr:uid="{00000000-0005-0000-0000-000081000000}"/>
    <cellStyle name="Normal" xfId="0" builtinId="0"/>
    <cellStyle name="Normal - Style1" xfId="131" xr:uid="{00000000-0005-0000-0000-000083000000}"/>
    <cellStyle name="Normal 10" xfId="132" xr:uid="{00000000-0005-0000-0000-000084000000}"/>
    <cellStyle name="Normal 10 2" xfId="133" xr:uid="{00000000-0005-0000-0000-000085000000}"/>
    <cellStyle name="Normal 2" xfId="134" xr:uid="{00000000-0005-0000-0000-000086000000}"/>
    <cellStyle name="Normal 2 10" xfId="135" xr:uid="{00000000-0005-0000-0000-000087000000}"/>
    <cellStyle name="Normal 2 10 2" xfId="136" xr:uid="{00000000-0005-0000-0000-000088000000}"/>
    <cellStyle name="Normal 2 11" xfId="137" xr:uid="{00000000-0005-0000-0000-000089000000}"/>
    <cellStyle name="Normal 2 12" xfId="138" xr:uid="{00000000-0005-0000-0000-00008A000000}"/>
    <cellStyle name="Normal 2 13" xfId="139" xr:uid="{00000000-0005-0000-0000-00008B000000}"/>
    <cellStyle name="Normal 2 14" xfId="140" xr:uid="{00000000-0005-0000-0000-00008C000000}"/>
    <cellStyle name="Normal 2 15" xfId="141" xr:uid="{00000000-0005-0000-0000-00008D000000}"/>
    <cellStyle name="Normal 2 16" xfId="142" xr:uid="{00000000-0005-0000-0000-00008E000000}"/>
    <cellStyle name="Normal 2 17" xfId="143" xr:uid="{00000000-0005-0000-0000-00008F000000}"/>
    <cellStyle name="Normal 2 18" xfId="144" xr:uid="{00000000-0005-0000-0000-000090000000}"/>
    <cellStyle name="Normal 2 19" xfId="145" xr:uid="{00000000-0005-0000-0000-000091000000}"/>
    <cellStyle name="Normal 2 2" xfId="146" xr:uid="{00000000-0005-0000-0000-000092000000}"/>
    <cellStyle name="Normal 2 2 2" xfId="147" xr:uid="{00000000-0005-0000-0000-000093000000}"/>
    <cellStyle name="Normal 2 2 3" xfId="148" xr:uid="{00000000-0005-0000-0000-000094000000}"/>
    <cellStyle name="Normal 2 2 4" xfId="149" xr:uid="{00000000-0005-0000-0000-000095000000}"/>
    <cellStyle name="Normal 2 2 5" xfId="150" xr:uid="{00000000-0005-0000-0000-000096000000}"/>
    <cellStyle name="Normal 2 2 6" xfId="151" xr:uid="{00000000-0005-0000-0000-000097000000}"/>
    <cellStyle name="Normal 2 20" xfId="152" xr:uid="{00000000-0005-0000-0000-000098000000}"/>
    <cellStyle name="Normal 2 21" xfId="153" xr:uid="{00000000-0005-0000-0000-000099000000}"/>
    <cellStyle name="Normal 2 22" xfId="154" xr:uid="{00000000-0005-0000-0000-00009A000000}"/>
    <cellStyle name="Normal 2 23" xfId="155" xr:uid="{00000000-0005-0000-0000-00009B000000}"/>
    <cellStyle name="Normal 2 24" xfId="156" xr:uid="{00000000-0005-0000-0000-00009C000000}"/>
    <cellStyle name="Normal 2 25" xfId="157" xr:uid="{00000000-0005-0000-0000-00009D000000}"/>
    <cellStyle name="Normal 2 26" xfId="158" xr:uid="{00000000-0005-0000-0000-00009E000000}"/>
    <cellStyle name="Normal 2 27" xfId="159" xr:uid="{00000000-0005-0000-0000-00009F000000}"/>
    <cellStyle name="Normal 2 28" xfId="160" xr:uid="{00000000-0005-0000-0000-0000A0000000}"/>
    <cellStyle name="Normal 2 29" xfId="161" xr:uid="{00000000-0005-0000-0000-0000A1000000}"/>
    <cellStyle name="Normal 2 3" xfId="162" xr:uid="{00000000-0005-0000-0000-0000A2000000}"/>
    <cellStyle name="Normal 2 3 2" xfId="163" xr:uid="{00000000-0005-0000-0000-0000A3000000}"/>
    <cellStyle name="Normal 2 3 3" xfId="164" xr:uid="{00000000-0005-0000-0000-0000A4000000}"/>
    <cellStyle name="Normal 2 3 4" xfId="165" xr:uid="{00000000-0005-0000-0000-0000A5000000}"/>
    <cellStyle name="Normal 2 3 5" xfId="166" xr:uid="{00000000-0005-0000-0000-0000A6000000}"/>
    <cellStyle name="Normal 2 3 6" xfId="167" xr:uid="{00000000-0005-0000-0000-0000A7000000}"/>
    <cellStyle name="Normal 2 30" xfId="168" xr:uid="{00000000-0005-0000-0000-0000A8000000}"/>
    <cellStyle name="Normal 2 31" xfId="169" xr:uid="{00000000-0005-0000-0000-0000A9000000}"/>
    <cellStyle name="Normal 2 32" xfId="170" xr:uid="{00000000-0005-0000-0000-0000AA000000}"/>
    <cellStyle name="Normal 2 33" xfId="171" xr:uid="{00000000-0005-0000-0000-0000AB000000}"/>
    <cellStyle name="Normal 2 34" xfId="172" xr:uid="{00000000-0005-0000-0000-0000AC000000}"/>
    <cellStyle name="Normal 2 35" xfId="173" xr:uid="{00000000-0005-0000-0000-0000AD000000}"/>
    <cellStyle name="Normal 2 36" xfId="174" xr:uid="{00000000-0005-0000-0000-0000AE000000}"/>
    <cellStyle name="Normal 2 37" xfId="175" xr:uid="{00000000-0005-0000-0000-0000AF000000}"/>
    <cellStyle name="Normal 2 38" xfId="176" xr:uid="{00000000-0005-0000-0000-0000B0000000}"/>
    <cellStyle name="Normal 2 39" xfId="177" xr:uid="{00000000-0005-0000-0000-0000B1000000}"/>
    <cellStyle name="Normal 2 4" xfId="178" xr:uid="{00000000-0005-0000-0000-0000B2000000}"/>
    <cellStyle name="Normal 2 4 2" xfId="179" xr:uid="{00000000-0005-0000-0000-0000B3000000}"/>
    <cellStyle name="Normal 2 40" xfId="180" xr:uid="{00000000-0005-0000-0000-0000B4000000}"/>
    <cellStyle name="Normal 2 41" xfId="181" xr:uid="{00000000-0005-0000-0000-0000B5000000}"/>
    <cellStyle name="Normal 2 42" xfId="182" xr:uid="{00000000-0005-0000-0000-0000B6000000}"/>
    <cellStyle name="Normal 2 43" xfId="183" xr:uid="{00000000-0005-0000-0000-0000B7000000}"/>
    <cellStyle name="Normal 2 44" xfId="184" xr:uid="{00000000-0005-0000-0000-0000B8000000}"/>
    <cellStyle name="Normal 2 45" xfId="185" xr:uid="{00000000-0005-0000-0000-0000B9000000}"/>
    <cellStyle name="Normal 2 46" xfId="186" xr:uid="{00000000-0005-0000-0000-0000BA000000}"/>
    <cellStyle name="Normal 2 47" xfId="187" xr:uid="{00000000-0005-0000-0000-0000BB000000}"/>
    <cellStyle name="Normal 2 48" xfId="188" xr:uid="{00000000-0005-0000-0000-0000BC000000}"/>
    <cellStyle name="Normal 2 49" xfId="189" xr:uid="{00000000-0005-0000-0000-0000BD000000}"/>
    <cellStyle name="Normal 2 5" xfId="190" xr:uid="{00000000-0005-0000-0000-0000BE000000}"/>
    <cellStyle name="Normal 2 5 2" xfId="191" xr:uid="{00000000-0005-0000-0000-0000BF000000}"/>
    <cellStyle name="Normal 2 50" xfId="192" xr:uid="{00000000-0005-0000-0000-0000C0000000}"/>
    <cellStyle name="Normal 2 51" xfId="193" xr:uid="{00000000-0005-0000-0000-0000C1000000}"/>
    <cellStyle name="Normal 2 52" xfId="194" xr:uid="{00000000-0005-0000-0000-0000C2000000}"/>
    <cellStyle name="Normal 2 53" xfId="195" xr:uid="{00000000-0005-0000-0000-0000C3000000}"/>
    <cellStyle name="Normal 2 54" xfId="196" xr:uid="{00000000-0005-0000-0000-0000C4000000}"/>
    <cellStyle name="Normal 2 55" xfId="197" xr:uid="{00000000-0005-0000-0000-0000C5000000}"/>
    <cellStyle name="Normal 2 56" xfId="198" xr:uid="{00000000-0005-0000-0000-0000C6000000}"/>
    <cellStyle name="Normal 2 57" xfId="199" xr:uid="{00000000-0005-0000-0000-0000C7000000}"/>
    <cellStyle name="Normal 2 58" xfId="200" xr:uid="{00000000-0005-0000-0000-0000C8000000}"/>
    <cellStyle name="Normal 2 59" xfId="201" xr:uid="{00000000-0005-0000-0000-0000C9000000}"/>
    <cellStyle name="Normal 2 6" xfId="202" xr:uid="{00000000-0005-0000-0000-0000CA000000}"/>
    <cellStyle name="Normal 2 6 2" xfId="203" xr:uid="{00000000-0005-0000-0000-0000CB000000}"/>
    <cellStyle name="Normal 2 60" xfId="204" xr:uid="{00000000-0005-0000-0000-0000CC000000}"/>
    <cellStyle name="Normal 2 61" xfId="205" xr:uid="{00000000-0005-0000-0000-0000CD000000}"/>
    <cellStyle name="Normal 2 62" xfId="206" xr:uid="{00000000-0005-0000-0000-0000CE000000}"/>
    <cellStyle name="Normal 2 63" xfId="207" xr:uid="{00000000-0005-0000-0000-0000CF000000}"/>
    <cellStyle name="Normal 2 64" xfId="208" xr:uid="{00000000-0005-0000-0000-0000D0000000}"/>
    <cellStyle name="Normal 2 65" xfId="209" xr:uid="{00000000-0005-0000-0000-0000D1000000}"/>
    <cellStyle name="Normal 2 66" xfId="210" xr:uid="{00000000-0005-0000-0000-0000D2000000}"/>
    <cellStyle name="Normal 2 67" xfId="211" xr:uid="{00000000-0005-0000-0000-0000D3000000}"/>
    <cellStyle name="Normal 2 68" xfId="212" xr:uid="{00000000-0005-0000-0000-0000D4000000}"/>
    <cellStyle name="Normal 2 69" xfId="213" xr:uid="{00000000-0005-0000-0000-0000D5000000}"/>
    <cellStyle name="Normal 2 7" xfId="214" xr:uid="{00000000-0005-0000-0000-0000D6000000}"/>
    <cellStyle name="Normal 2 7 2" xfId="215" xr:uid="{00000000-0005-0000-0000-0000D7000000}"/>
    <cellStyle name="Normal 2 70" xfId="216" xr:uid="{00000000-0005-0000-0000-0000D8000000}"/>
    <cellStyle name="Normal 2 71" xfId="217" xr:uid="{00000000-0005-0000-0000-0000D9000000}"/>
    <cellStyle name="Normal 2 72" xfId="218" xr:uid="{00000000-0005-0000-0000-0000DA000000}"/>
    <cellStyle name="Normal 2 73" xfId="219" xr:uid="{00000000-0005-0000-0000-0000DB000000}"/>
    <cellStyle name="Normal 2 74" xfId="220" xr:uid="{00000000-0005-0000-0000-0000DC000000}"/>
    <cellStyle name="Normal 2 75" xfId="221" xr:uid="{00000000-0005-0000-0000-0000DD000000}"/>
    <cellStyle name="Normal 2 76" xfId="222" xr:uid="{00000000-0005-0000-0000-0000DE000000}"/>
    <cellStyle name="Normal 2 77" xfId="223" xr:uid="{00000000-0005-0000-0000-0000DF000000}"/>
    <cellStyle name="Normal 2 78" xfId="224" xr:uid="{00000000-0005-0000-0000-0000E0000000}"/>
    <cellStyle name="Normal 2 79" xfId="225" xr:uid="{00000000-0005-0000-0000-0000E1000000}"/>
    <cellStyle name="Normal 2 8" xfId="226" xr:uid="{00000000-0005-0000-0000-0000E2000000}"/>
    <cellStyle name="Normal 2 8 2" xfId="227" xr:uid="{00000000-0005-0000-0000-0000E3000000}"/>
    <cellStyle name="Normal 2 80" xfId="228" xr:uid="{00000000-0005-0000-0000-0000E4000000}"/>
    <cellStyle name="Normal 2 81" xfId="229" xr:uid="{00000000-0005-0000-0000-0000E5000000}"/>
    <cellStyle name="Normal 2 82" xfId="230" xr:uid="{00000000-0005-0000-0000-0000E6000000}"/>
    <cellStyle name="Normal 2 83" xfId="231" xr:uid="{00000000-0005-0000-0000-0000E7000000}"/>
    <cellStyle name="Normal 2 84" xfId="232" xr:uid="{00000000-0005-0000-0000-0000E8000000}"/>
    <cellStyle name="Normal 2 85" xfId="233" xr:uid="{00000000-0005-0000-0000-0000E9000000}"/>
    <cellStyle name="Normal 2 86" xfId="234" xr:uid="{00000000-0005-0000-0000-0000EA000000}"/>
    <cellStyle name="Normal 2 87" xfId="235" xr:uid="{00000000-0005-0000-0000-0000EB000000}"/>
    <cellStyle name="Normal 2 88" xfId="236" xr:uid="{00000000-0005-0000-0000-0000EC000000}"/>
    <cellStyle name="Normal 2 89" xfId="237" xr:uid="{00000000-0005-0000-0000-0000ED000000}"/>
    <cellStyle name="Normal 2 9" xfId="238" xr:uid="{00000000-0005-0000-0000-0000EE000000}"/>
    <cellStyle name="Normal 2 90" xfId="239" xr:uid="{00000000-0005-0000-0000-0000EF000000}"/>
    <cellStyle name="Normal 3" xfId="240" xr:uid="{00000000-0005-0000-0000-0000F0000000}"/>
    <cellStyle name="Normal 3 2" xfId="241" xr:uid="{00000000-0005-0000-0000-0000F1000000}"/>
    <cellStyle name="Normal 4" xfId="242" xr:uid="{00000000-0005-0000-0000-0000F2000000}"/>
    <cellStyle name="Normal 4 2" xfId="243" xr:uid="{00000000-0005-0000-0000-0000F3000000}"/>
    <cellStyle name="Normal 4 3" xfId="244" xr:uid="{00000000-0005-0000-0000-0000F4000000}"/>
    <cellStyle name="Normal 4 4" xfId="245" xr:uid="{00000000-0005-0000-0000-0000F5000000}"/>
    <cellStyle name="Normal 4 5" xfId="246" xr:uid="{00000000-0005-0000-0000-0000F6000000}"/>
    <cellStyle name="Normal 4 6" xfId="247" xr:uid="{00000000-0005-0000-0000-0000F7000000}"/>
    <cellStyle name="Normal 5" xfId="248" xr:uid="{00000000-0005-0000-0000-0000F8000000}"/>
    <cellStyle name="Normal 5 2" xfId="249" xr:uid="{00000000-0005-0000-0000-0000F9000000}"/>
    <cellStyle name="Normal 6" xfId="250" xr:uid="{00000000-0005-0000-0000-0000FA000000}"/>
    <cellStyle name="Normal 6 2" xfId="251" xr:uid="{00000000-0005-0000-0000-0000FB000000}"/>
    <cellStyle name="Normal 7" xfId="252" xr:uid="{00000000-0005-0000-0000-0000FC000000}"/>
    <cellStyle name="Normal 7 2" xfId="253" xr:uid="{00000000-0005-0000-0000-0000FD000000}"/>
    <cellStyle name="Normal 8" xfId="254" xr:uid="{00000000-0005-0000-0000-0000FE000000}"/>
    <cellStyle name="Normal 8 2" xfId="255" xr:uid="{00000000-0005-0000-0000-0000FF000000}"/>
    <cellStyle name="Normal 9" xfId="256" xr:uid="{00000000-0005-0000-0000-000000010000}"/>
    <cellStyle name="Normal 9 2" xfId="257" xr:uid="{00000000-0005-0000-0000-000001010000}"/>
    <cellStyle name="Normal Table" xfId="258" xr:uid="{00000000-0005-0000-0000-000002010000}"/>
    <cellStyle name="Note 2 10" xfId="259" xr:uid="{00000000-0005-0000-0000-000003010000}"/>
    <cellStyle name="Note 2 11" xfId="260" xr:uid="{00000000-0005-0000-0000-000004010000}"/>
    <cellStyle name="Note 2 12" xfId="261" xr:uid="{00000000-0005-0000-0000-000005010000}"/>
    <cellStyle name="Note 2 13" xfId="262" xr:uid="{00000000-0005-0000-0000-000006010000}"/>
    <cellStyle name="Note 2 14" xfId="263" xr:uid="{00000000-0005-0000-0000-000007010000}"/>
    <cellStyle name="Note 2 15" xfId="264" xr:uid="{00000000-0005-0000-0000-000008010000}"/>
    <cellStyle name="Note 2 16" xfId="265" xr:uid="{00000000-0005-0000-0000-000009010000}"/>
    <cellStyle name="Note 2 17" xfId="266" xr:uid="{00000000-0005-0000-0000-00000A010000}"/>
    <cellStyle name="Note 2 18" xfId="267" xr:uid="{00000000-0005-0000-0000-00000B010000}"/>
    <cellStyle name="Note 2 19" xfId="268" xr:uid="{00000000-0005-0000-0000-00000C010000}"/>
    <cellStyle name="Note 2 2" xfId="269" xr:uid="{00000000-0005-0000-0000-00000D010000}"/>
    <cellStyle name="Note 2 20" xfId="270" xr:uid="{00000000-0005-0000-0000-00000E010000}"/>
    <cellStyle name="Note 2 21" xfId="271" xr:uid="{00000000-0005-0000-0000-00000F010000}"/>
    <cellStyle name="Note 2 22" xfId="272" xr:uid="{00000000-0005-0000-0000-000010010000}"/>
    <cellStyle name="Note 2 23" xfId="273" xr:uid="{00000000-0005-0000-0000-000011010000}"/>
    <cellStyle name="Note 2 24" xfId="274" xr:uid="{00000000-0005-0000-0000-000012010000}"/>
    <cellStyle name="Note 2 25" xfId="275" xr:uid="{00000000-0005-0000-0000-000013010000}"/>
    <cellStyle name="Note 2 26" xfId="276" xr:uid="{00000000-0005-0000-0000-000014010000}"/>
    <cellStyle name="Note 2 27" xfId="277" xr:uid="{00000000-0005-0000-0000-000015010000}"/>
    <cellStyle name="Note 2 28" xfId="278" xr:uid="{00000000-0005-0000-0000-000016010000}"/>
    <cellStyle name="Note 2 29" xfId="279" xr:uid="{00000000-0005-0000-0000-000017010000}"/>
    <cellStyle name="Note 2 3" xfId="280" xr:uid="{00000000-0005-0000-0000-000018010000}"/>
    <cellStyle name="Note 2 30" xfId="281" xr:uid="{00000000-0005-0000-0000-000019010000}"/>
    <cellStyle name="Note 2 31" xfId="282" xr:uid="{00000000-0005-0000-0000-00001A010000}"/>
    <cellStyle name="Note 2 32" xfId="283" xr:uid="{00000000-0005-0000-0000-00001B010000}"/>
    <cellStyle name="Note 2 33" xfId="284" xr:uid="{00000000-0005-0000-0000-00001C010000}"/>
    <cellStyle name="Note 2 34" xfId="285" xr:uid="{00000000-0005-0000-0000-00001D010000}"/>
    <cellStyle name="Note 2 35" xfId="286" xr:uid="{00000000-0005-0000-0000-00001E010000}"/>
    <cellStyle name="Note 2 36" xfId="287" xr:uid="{00000000-0005-0000-0000-00001F010000}"/>
    <cellStyle name="Note 2 37" xfId="288" xr:uid="{00000000-0005-0000-0000-000020010000}"/>
    <cellStyle name="Note 2 38" xfId="289" xr:uid="{00000000-0005-0000-0000-000021010000}"/>
    <cellStyle name="Note 2 39" xfId="290" xr:uid="{00000000-0005-0000-0000-000022010000}"/>
    <cellStyle name="Note 2 4" xfId="291" xr:uid="{00000000-0005-0000-0000-000023010000}"/>
    <cellStyle name="Note 2 40" xfId="292" xr:uid="{00000000-0005-0000-0000-000024010000}"/>
    <cellStyle name="Note 2 41" xfId="293" xr:uid="{00000000-0005-0000-0000-000025010000}"/>
    <cellStyle name="Note 2 42" xfId="294" xr:uid="{00000000-0005-0000-0000-000026010000}"/>
    <cellStyle name="Note 2 43" xfId="295" xr:uid="{00000000-0005-0000-0000-000027010000}"/>
    <cellStyle name="Note 2 44" xfId="296" xr:uid="{00000000-0005-0000-0000-000028010000}"/>
    <cellStyle name="Note 2 45" xfId="297" xr:uid="{00000000-0005-0000-0000-000029010000}"/>
    <cellStyle name="Note 2 46" xfId="298" xr:uid="{00000000-0005-0000-0000-00002A010000}"/>
    <cellStyle name="Note 2 47" xfId="299" xr:uid="{00000000-0005-0000-0000-00002B010000}"/>
    <cellStyle name="Note 2 48" xfId="300" xr:uid="{00000000-0005-0000-0000-00002C010000}"/>
    <cellStyle name="Note 2 49" xfId="301" xr:uid="{00000000-0005-0000-0000-00002D010000}"/>
    <cellStyle name="Note 2 5" xfId="302" xr:uid="{00000000-0005-0000-0000-00002E010000}"/>
    <cellStyle name="Note 2 50" xfId="303" xr:uid="{00000000-0005-0000-0000-00002F010000}"/>
    <cellStyle name="Note 2 51" xfId="304" xr:uid="{00000000-0005-0000-0000-000030010000}"/>
    <cellStyle name="Note 2 52" xfId="305" xr:uid="{00000000-0005-0000-0000-000031010000}"/>
    <cellStyle name="Note 2 53" xfId="306" xr:uid="{00000000-0005-0000-0000-000032010000}"/>
    <cellStyle name="Note 2 54" xfId="307" xr:uid="{00000000-0005-0000-0000-000033010000}"/>
    <cellStyle name="Note 2 55" xfId="308" xr:uid="{00000000-0005-0000-0000-000034010000}"/>
    <cellStyle name="Note 2 56" xfId="309" xr:uid="{00000000-0005-0000-0000-000035010000}"/>
    <cellStyle name="Note 2 57" xfId="310" xr:uid="{00000000-0005-0000-0000-000036010000}"/>
    <cellStyle name="Note 2 58" xfId="311" xr:uid="{00000000-0005-0000-0000-000037010000}"/>
    <cellStyle name="Note 2 59" xfId="312" xr:uid="{00000000-0005-0000-0000-000038010000}"/>
    <cellStyle name="Note 2 6" xfId="313" xr:uid="{00000000-0005-0000-0000-000039010000}"/>
    <cellStyle name="Note 2 60" xfId="314" xr:uid="{00000000-0005-0000-0000-00003A010000}"/>
    <cellStyle name="Note 2 61" xfId="315" xr:uid="{00000000-0005-0000-0000-00003B010000}"/>
    <cellStyle name="Note 2 62" xfId="316" xr:uid="{00000000-0005-0000-0000-00003C010000}"/>
    <cellStyle name="Note 2 63" xfId="317" xr:uid="{00000000-0005-0000-0000-00003D010000}"/>
    <cellStyle name="Note 2 64" xfId="318" xr:uid="{00000000-0005-0000-0000-00003E010000}"/>
    <cellStyle name="Note 2 65" xfId="319" xr:uid="{00000000-0005-0000-0000-00003F010000}"/>
    <cellStyle name="Note 2 66" xfId="320" xr:uid="{00000000-0005-0000-0000-000040010000}"/>
    <cellStyle name="Note 2 67" xfId="321" xr:uid="{00000000-0005-0000-0000-000041010000}"/>
    <cellStyle name="Note 2 68" xfId="322" xr:uid="{00000000-0005-0000-0000-000042010000}"/>
    <cellStyle name="Note 2 69" xfId="323" xr:uid="{00000000-0005-0000-0000-000043010000}"/>
    <cellStyle name="Note 2 7" xfId="324" xr:uid="{00000000-0005-0000-0000-000044010000}"/>
    <cellStyle name="Note 2 70" xfId="325" xr:uid="{00000000-0005-0000-0000-000045010000}"/>
    <cellStyle name="Note 2 71" xfId="326" xr:uid="{00000000-0005-0000-0000-000046010000}"/>
    <cellStyle name="Note 2 72" xfId="327" xr:uid="{00000000-0005-0000-0000-000047010000}"/>
    <cellStyle name="Note 2 73" xfId="328" xr:uid="{00000000-0005-0000-0000-000048010000}"/>
    <cellStyle name="Note 2 74" xfId="329" xr:uid="{00000000-0005-0000-0000-000049010000}"/>
    <cellStyle name="Note 2 75" xfId="330" xr:uid="{00000000-0005-0000-0000-00004A010000}"/>
    <cellStyle name="Note 2 76" xfId="331" xr:uid="{00000000-0005-0000-0000-00004B010000}"/>
    <cellStyle name="Note 2 77" xfId="332" xr:uid="{00000000-0005-0000-0000-00004C010000}"/>
    <cellStyle name="Note 2 78" xfId="333" xr:uid="{00000000-0005-0000-0000-00004D010000}"/>
    <cellStyle name="Note 2 79" xfId="334" xr:uid="{00000000-0005-0000-0000-00004E010000}"/>
    <cellStyle name="Note 2 8" xfId="335" xr:uid="{00000000-0005-0000-0000-00004F010000}"/>
    <cellStyle name="Note 2 80" xfId="336" xr:uid="{00000000-0005-0000-0000-000050010000}"/>
    <cellStyle name="Note 2 81" xfId="337" xr:uid="{00000000-0005-0000-0000-000051010000}"/>
    <cellStyle name="Note 2 82" xfId="338" xr:uid="{00000000-0005-0000-0000-000052010000}"/>
    <cellStyle name="Note 2 83" xfId="339" xr:uid="{00000000-0005-0000-0000-000053010000}"/>
    <cellStyle name="Note 2 84" xfId="340" xr:uid="{00000000-0005-0000-0000-000054010000}"/>
    <cellStyle name="Note 2 85" xfId="341" xr:uid="{00000000-0005-0000-0000-000055010000}"/>
    <cellStyle name="Note 2 86" xfId="342" xr:uid="{00000000-0005-0000-0000-000056010000}"/>
    <cellStyle name="Note 2 87" xfId="343" xr:uid="{00000000-0005-0000-0000-000057010000}"/>
    <cellStyle name="Note 2 88" xfId="344" xr:uid="{00000000-0005-0000-0000-000058010000}"/>
    <cellStyle name="Note 2 89" xfId="345" xr:uid="{00000000-0005-0000-0000-000059010000}"/>
    <cellStyle name="Note 2 9" xfId="346" xr:uid="{00000000-0005-0000-0000-00005A010000}"/>
    <cellStyle name="Note 2 90" xfId="347" xr:uid="{00000000-0005-0000-0000-00005B010000}"/>
    <cellStyle name="Note 3 10" xfId="348" xr:uid="{00000000-0005-0000-0000-00005C010000}"/>
    <cellStyle name="Note 3 11" xfId="349" xr:uid="{00000000-0005-0000-0000-00005D010000}"/>
    <cellStyle name="Note 3 12" xfId="350" xr:uid="{00000000-0005-0000-0000-00005E010000}"/>
    <cellStyle name="Note 3 13" xfId="351" xr:uid="{00000000-0005-0000-0000-00005F010000}"/>
    <cellStyle name="Note 3 14" xfId="352" xr:uid="{00000000-0005-0000-0000-000060010000}"/>
    <cellStyle name="Note 3 15" xfId="353" xr:uid="{00000000-0005-0000-0000-000061010000}"/>
    <cellStyle name="Note 3 16" xfId="354" xr:uid="{00000000-0005-0000-0000-000062010000}"/>
    <cellStyle name="Note 3 17" xfId="355" xr:uid="{00000000-0005-0000-0000-000063010000}"/>
    <cellStyle name="Note 3 18" xfId="356" xr:uid="{00000000-0005-0000-0000-000064010000}"/>
    <cellStyle name="Note 3 19" xfId="357" xr:uid="{00000000-0005-0000-0000-000065010000}"/>
    <cellStyle name="Note 3 2" xfId="358" xr:uid="{00000000-0005-0000-0000-000066010000}"/>
    <cellStyle name="Note 3 20" xfId="359" xr:uid="{00000000-0005-0000-0000-000067010000}"/>
    <cellStyle name="Note 3 21" xfId="360" xr:uid="{00000000-0005-0000-0000-000068010000}"/>
    <cellStyle name="Note 3 22" xfId="361" xr:uid="{00000000-0005-0000-0000-000069010000}"/>
    <cellStyle name="Note 3 23" xfId="362" xr:uid="{00000000-0005-0000-0000-00006A010000}"/>
    <cellStyle name="Note 3 24" xfId="363" xr:uid="{00000000-0005-0000-0000-00006B010000}"/>
    <cellStyle name="Note 3 25" xfId="364" xr:uid="{00000000-0005-0000-0000-00006C010000}"/>
    <cellStyle name="Note 3 26" xfId="365" xr:uid="{00000000-0005-0000-0000-00006D010000}"/>
    <cellStyle name="Note 3 27" xfId="366" xr:uid="{00000000-0005-0000-0000-00006E010000}"/>
    <cellStyle name="Note 3 28" xfId="367" xr:uid="{00000000-0005-0000-0000-00006F010000}"/>
    <cellStyle name="Note 3 29" xfId="368" xr:uid="{00000000-0005-0000-0000-000070010000}"/>
    <cellStyle name="Note 3 3" xfId="369" xr:uid="{00000000-0005-0000-0000-000071010000}"/>
    <cellStyle name="Note 3 30" xfId="370" xr:uid="{00000000-0005-0000-0000-000072010000}"/>
    <cellStyle name="Note 3 31" xfId="371" xr:uid="{00000000-0005-0000-0000-000073010000}"/>
    <cellStyle name="Note 3 32" xfId="372" xr:uid="{00000000-0005-0000-0000-000074010000}"/>
    <cellStyle name="Note 3 33" xfId="373" xr:uid="{00000000-0005-0000-0000-000075010000}"/>
    <cellStyle name="Note 3 34" xfId="374" xr:uid="{00000000-0005-0000-0000-000076010000}"/>
    <cellStyle name="Note 3 35" xfId="375" xr:uid="{00000000-0005-0000-0000-000077010000}"/>
    <cellStyle name="Note 3 36" xfId="376" xr:uid="{00000000-0005-0000-0000-000078010000}"/>
    <cellStyle name="Note 3 37" xfId="377" xr:uid="{00000000-0005-0000-0000-000079010000}"/>
    <cellStyle name="Note 3 38" xfId="378" xr:uid="{00000000-0005-0000-0000-00007A010000}"/>
    <cellStyle name="Note 3 39" xfId="379" xr:uid="{00000000-0005-0000-0000-00007B010000}"/>
    <cellStyle name="Note 3 4" xfId="380" xr:uid="{00000000-0005-0000-0000-00007C010000}"/>
    <cellStyle name="Note 3 40" xfId="381" xr:uid="{00000000-0005-0000-0000-00007D010000}"/>
    <cellStyle name="Note 3 41" xfId="382" xr:uid="{00000000-0005-0000-0000-00007E010000}"/>
    <cellStyle name="Note 3 42" xfId="383" xr:uid="{00000000-0005-0000-0000-00007F010000}"/>
    <cellStyle name="Note 3 43" xfId="384" xr:uid="{00000000-0005-0000-0000-000080010000}"/>
    <cellStyle name="Note 3 44" xfId="385" xr:uid="{00000000-0005-0000-0000-000081010000}"/>
    <cellStyle name="Note 3 45" xfId="386" xr:uid="{00000000-0005-0000-0000-000082010000}"/>
    <cellStyle name="Note 3 46" xfId="387" xr:uid="{00000000-0005-0000-0000-000083010000}"/>
    <cellStyle name="Note 3 47" xfId="388" xr:uid="{00000000-0005-0000-0000-000084010000}"/>
    <cellStyle name="Note 3 48" xfId="389" xr:uid="{00000000-0005-0000-0000-000085010000}"/>
    <cellStyle name="Note 3 49" xfId="390" xr:uid="{00000000-0005-0000-0000-000086010000}"/>
    <cellStyle name="Note 3 5" xfId="391" xr:uid="{00000000-0005-0000-0000-000087010000}"/>
    <cellStyle name="Note 3 50" xfId="392" xr:uid="{00000000-0005-0000-0000-000088010000}"/>
    <cellStyle name="Note 3 51" xfId="393" xr:uid="{00000000-0005-0000-0000-000089010000}"/>
    <cellStyle name="Note 3 52" xfId="394" xr:uid="{00000000-0005-0000-0000-00008A010000}"/>
    <cellStyle name="Note 3 53" xfId="395" xr:uid="{00000000-0005-0000-0000-00008B010000}"/>
    <cellStyle name="Note 3 54" xfId="396" xr:uid="{00000000-0005-0000-0000-00008C010000}"/>
    <cellStyle name="Note 3 55" xfId="397" xr:uid="{00000000-0005-0000-0000-00008D010000}"/>
    <cellStyle name="Note 3 56" xfId="398" xr:uid="{00000000-0005-0000-0000-00008E010000}"/>
    <cellStyle name="Note 3 57" xfId="399" xr:uid="{00000000-0005-0000-0000-00008F010000}"/>
    <cellStyle name="Note 3 58" xfId="400" xr:uid="{00000000-0005-0000-0000-000090010000}"/>
    <cellStyle name="Note 3 59" xfId="401" xr:uid="{00000000-0005-0000-0000-000091010000}"/>
    <cellStyle name="Note 3 6" xfId="402" xr:uid="{00000000-0005-0000-0000-000092010000}"/>
    <cellStyle name="Note 3 60" xfId="403" xr:uid="{00000000-0005-0000-0000-000093010000}"/>
    <cellStyle name="Note 3 61" xfId="404" xr:uid="{00000000-0005-0000-0000-000094010000}"/>
    <cellStyle name="Note 3 62" xfId="405" xr:uid="{00000000-0005-0000-0000-000095010000}"/>
    <cellStyle name="Note 3 63" xfId="406" xr:uid="{00000000-0005-0000-0000-000096010000}"/>
    <cellStyle name="Note 3 64" xfId="407" xr:uid="{00000000-0005-0000-0000-000097010000}"/>
    <cellStyle name="Note 3 65" xfId="408" xr:uid="{00000000-0005-0000-0000-000098010000}"/>
    <cellStyle name="Note 3 66" xfId="409" xr:uid="{00000000-0005-0000-0000-000099010000}"/>
    <cellStyle name="Note 3 67" xfId="410" xr:uid="{00000000-0005-0000-0000-00009A010000}"/>
    <cellStyle name="Note 3 68" xfId="411" xr:uid="{00000000-0005-0000-0000-00009B010000}"/>
    <cellStyle name="Note 3 69" xfId="412" xr:uid="{00000000-0005-0000-0000-00009C010000}"/>
    <cellStyle name="Note 3 7" xfId="413" xr:uid="{00000000-0005-0000-0000-00009D010000}"/>
    <cellStyle name="Note 3 70" xfId="414" xr:uid="{00000000-0005-0000-0000-00009E010000}"/>
    <cellStyle name="Note 3 71" xfId="415" xr:uid="{00000000-0005-0000-0000-00009F010000}"/>
    <cellStyle name="Note 3 72" xfId="416" xr:uid="{00000000-0005-0000-0000-0000A0010000}"/>
    <cellStyle name="Note 3 73" xfId="417" xr:uid="{00000000-0005-0000-0000-0000A1010000}"/>
    <cellStyle name="Note 3 74" xfId="418" xr:uid="{00000000-0005-0000-0000-0000A2010000}"/>
    <cellStyle name="Note 3 75" xfId="419" xr:uid="{00000000-0005-0000-0000-0000A3010000}"/>
    <cellStyle name="Note 3 76" xfId="420" xr:uid="{00000000-0005-0000-0000-0000A4010000}"/>
    <cellStyle name="Note 3 77" xfId="421" xr:uid="{00000000-0005-0000-0000-0000A5010000}"/>
    <cellStyle name="Note 3 78" xfId="422" xr:uid="{00000000-0005-0000-0000-0000A6010000}"/>
    <cellStyle name="Note 3 79" xfId="423" xr:uid="{00000000-0005-0000-0000-0000A7010000}"/>
    <cellStyle name="Note 3 8" xfId="424" xr:uid="{00000000-0005-0000-0000-0000A8010000}"/>
    <cellStyle name="Note 3 80" xfId="425" xr:uid="{00000000-0005-0000-0000-0000A9010000}"/>
    <cellStyle name="Note 3 81" xfId="426" xr:uid="{00000000-0005-0000-0000-0000AA010000}"/>
    <cellStyle name="Note 3 82" xfId="427" xr:uid="{00000000-0005-0000-0000-0000AB010000}"/>
    <cellStyle name="Note 3 83" xfId="428" xr:uid="{00000000-0005-0000-0000-0000AC010000}"/>
    <cellStyle name="Note 3 84" xfId="429" xr:uid="{00000000-0005-0000-0000-0000AD010000}"/>
    <cellStyle name="Note 3 85" xfId="430" xr:uid="{00000000-0005-0000-0000-0000AE010000}"/>
    <cellStyle name="Note 3 86" xfId="431" xr:uid="{00000000-0005-0000-0000-0000AF010000}"/>
    <cellStyle name="Note 3 87" xfId="432" xr:uid="{00000000-0005-0000-0000-0000B0010000}"/>
    <cellStyle name="Note 3 88" xfId="433" xr:uid="{00000000-0005-0000-0000-0000B1010000}"/>
    <cellStyle name="Note 3 89" xfId="434" xr:uid="{00000000-0005-0000-0000-0000B2010000}"/>
    <cellStyle name="Note 3 9" xfId="435" xr:uid="{00000000-0005-0000-0000-0000B3010000}"/>
    <cellStyle name="Note 3 90" xfId="436" xr:uid="{00000000-0005-0000-0000-0000B4010000}"/>
    <cellStyle name="Note 4 10" xfId="437" xr:uid="{00000000-0005-0000-0000-0000B5010000}"/>
    <cellStyle name="Note 4 11" xfId="438" xr:uid="{00000000-0005-0000-0000-0000B6010000}"/>
    <cellStyle name="Note 4 12" xfId="439" xr:uid="{00000000-0005-0000-0000-0000B7010000}"/>
    <cellStyle name="Note 4 13" xfId="440" xr:uid="{00000000-0005-0000-0000-0000B8010000}"/>
    <cellStyle name="Note 4 14" xfId="441" xr:uid="{00000000-0005-0000-0000-0000B9010000}"/>
    <cellStyle name="Note 4 15" xfId="442" xr:uid="{00000000-0005-0000-0000-0000BA010000}"/>
    <cellStyle name="Note 4 16" xfId="443" xr:uid="{00000000-0005-0000-0000-0000BB010000}"/>
    <cellStyle name="Note 4 17" xfId="444" xr:uid="{00000000-0005-0000-0000-0000BC010000}"/>
    <cellStyle name="Note 4 18" xfId="445" xr:uid="{00000000-0005-0000-0000-0000BD010000}"/>
    <cellStyle name="Note 4 19" xfId="446" xr:uid="{00000000-0005-0000-0000-0000BE010000}"/>
    <cellStyle name="Note 4 2" xfId="447" xr:uid="{00000000-0005-0000-0000-0000BF010000}"/>
    <cellStyle name="Note 4 20" xfId="448" xr:uid="{00000000-0005-0000-0000-0000C0010000}"/>
    <cellStyle name="Note 4 21" xfId="449" xr:uid="{00000000-0005-0000-0000-0000C1010000}"/>
    <cellStyle name="Note 4 22" xfId="450" xr:uid="{00000000-0005-0000-0000-0000C2010000}"/>
    <cellStyle name="Note 4 23" xfId="451" xr:uid="{00000000-0005-0000-0000-0000C3010000}"/>
    <cellStyle name="Note 4 24" xfId="452" xr:uid="{00000000-0005-0000-0000-0000C4010000}"/>
    <cellStyle name="Note 4 25" xfId="453" xr:uid="{00000000-0005-0000-0000-0000C5010000}"/>
    <cellStyle name="Note 4 26" xfId="454" xr:uid="{00000000-0005-0000-0000-0000C6010000}"/>
    <cellStyle name="Note 4 27" xfId="455" xr:uid="{00000000-0005-0000-0000-0000C7010000}"/>
    <cellStyle name="Note 4 28" xfId="456" xr:uid="{00000000-0005-0000-0000-0000C8010000}"/>
    <cellStyle name="Note 4 29" xfId="457" xr:uid="{00000000-0005-0000-0000-0000C9010000}"/>
    <cellStyle name="Note 4 3" xfId="458" xr:uid="{00000000-0005-0000-0000-0000CA010000}"/>
    <cellStyle name="Note 4 30" xfId="459" xr:uid="{00000000-0005-0000-0000-0000CB010000}"/>
    <cellStyle name="Note 4 31" xfId="460" xr:uid="{00000000-0005-0000-0000-0000CC010000}"/>
    <cellStyle name="Note 4 32" xfId="461" xr:uid="{00000000-0005-0000-0000-0000CD010000}"/>
    <cellStyle name="Note 4 33" xfId="462" xr:uid="{00000000-0005-0000-0000-0000CE010000}"/>
    <cellStyle name="Note 4 34" xfId="463" xr:uid="{00000000-0005-0000-0000-0000CF010000}"/>
    <cellStyle name="Note 4 35" xfId="464" xr:uid="{00000000-0005-0000-0000-0000D0010000}"/>
    <cellStyle name="Note 4 36" xfId="465" xr:uid="{00000000-0005-0000-0000-0000D1010000}"/>
    <cellStyle name="Note 4 37" xfId="466" xr:uid="{00000000-0005-0000-0000-0000D2010000}"/>
    <cellStyle name="Note 4 38" xfId="467" xr:uid="{00000000-0005-0000-0000-0000D3010000}"/>
    <cellStyle name="Note 4 39" xfId="468" xr:uid="{00000000-0005-0000-0000-0000D4010000}"/>
    <cellStyle name="Note 4 4" xfId="469" xr:uid="{00000000-0005-0000-0000-0000D5010000}"/>
    <cellStyle name="Note 4 40" xfId="470" xr:uid="{00000000-0005-0000-0000-0000D6010000}"/>
    <cellStyle name="Note 4 41" xfId="471" xr:uid="{00000000-0005-0000-0000-0000D7010000}"/>
    <cellStyle name="Note 4 42" xfId="472" xr:uid="{00000000-0005-0000-0000-0000D8010000}"/>
    <cellStyle name="Note 4 43" xfId="473" xr:uid="{00000000-0005-0000-0000-0000D9010000}"/>
    <cellStyle name="Note 4 44" xfId="474" xr:uid="{00000000-0005-0000-0000-0000DA010000}"/>
    <cellStyle name="Note 4 45" xfId="475" xr:uid="{00000000-0005-0000-0000-0000DB010000}"/>
    <cellStyle name="Note 4 46" xfId="476" xr:uid="{00000000-0005-0000-0000-0000DC010000}"/>
    <cellStyle name="Note 4 47" xfId="477" xr:uid="{00000000-0005-0000-0000-0000DD010000}"/>
    <cellStyle name="Note 4 48" xfId="478" xr:uid="{00000000-0005-0000-0000-0000DE010000}"/>
    <cellStyle name="Note 4 49" xfId="479" xr:uid="{00000000-0005-0000-0000-0000DF010000}"/>
    <cellStyle name="Note 4 5" xfId="480" xr:uid="{00000000-0005-0000-0000-0000E0010000}"/>
    <cellStyle name="Note 4 50" xfId="481" xr:uid="{00000000-0005-0000-0000-0000E1010000}"/>
    <cellStyle name="Note 4 51" xfId="482" xr:uid="{00000000-0005-0000-0000-0000E2010000}"/>
    <cellStyle name="Note 4 52" xfId="483" xr:uid="{00000000-0005-0000-0000-0000E3010000}"/>
    <cellStyle name="Note 4 53" xfId="484" xr:uid="{00000000-0005-0000-0000-0000E4010000}"/>
    <cellStyle name="Note 4 54" xfId="485" xr:uid="{00000000-0005-0000-0000-0000E5010000}"/>
    <cellStyle name="Note 4 55" xfId="486" xr:uid="{00000000-0005-0000-0000-0000E6010000}"/>
    <cellStyle name="Note 4 56" xfId="487" xr:uid="{00000000-0005-0000-0000-0000E7010000}"/>
    <cellStyle name="Note 4 57" xfId="488" xr:uid="{00000000-0005-0000-0000-0000E8010000}"/>
    <cellStyle name="Note 4 58" xfId="489" xr:uid="{00000000-0005-0000-0000-0000E9010000}"/>
    <cellStyle name="Note 4 59" xfId="490" xr:uid="{00000000-0005-0000-0000-0000EA010000}"/>
    <cellStyle name="Note 4 6" xfId="491" xr:uid="{00000000-0005-0000-0000-0000EB010000}"/>
    <cellStyle name="Note 4 60" xfId="492" xr:uid="{00000000-0005-0000-0000-0000EC010000}"/>
    <cellStyle name="Note 4 61" xfId="493" xr:uid="{00000000-0005-0000-0000-0000ED010000}"/>
    <cellStyle name="Note 4 62" xfId="494" xr:uid="{00000000-0005-0000-0000-0000EE010000}"/>
    <cellStyle name="Note 4 63" xfId="495" xr:uid="{00000000-0005-0000-0000-0000EF010000}"/>
    <cellStyle name="Note 4 64" xfId="496" xr:uid="{00000000-0005-0000-0000-0000F0010000}"/>
    <cellStyle name="Note 4 65" xfId="497" xr:uid="{00000000-0005-0000-0000-0000F1010000}"/>
    <cellStyle name="Note 4 66" xfId="498" xr:uid="{00000000-0005-0000-0000-0000F2010000}"/>
    <cellStyle name="Note 4 67" xfId="499" xr:uid="{00000000-0005-0000-0000-0000F3010000}"/>
    <cellStyle name="Note 4 68" xfId="500" xr:uid="{00000000-0005-0000-0000-0000F4010000}"/>
    <cellStyle name="Note 4 69" xfId="501" xr:uid="{00000000-0005-0000-0000-0000F5010000}"/>
    <cellStyle name="Note 4 7" xfId="502" xr:uid="{00000000-0005-0000-0000-0000F6010000}"/>
    <cellStyle name="Note 4 70" xfId="503" xr:uid="{00000000-0005-0000-0000-0000F7010000}"/>
    <cellStyle name="Note 4 71" xfId="504" xr:uid="{00000000-0005-0000-0000-0000F8010000}"/>
    <cellStyle name="Note 4 72" xfId="505" xr:uid="{00000000-0005-0000-0000-0000F9010000}"/>
    <cellStyle name="Note 4 73" xfId="506" xr:uid="{00000000-0005-0000-0000-0000FA010000}"/>
    <cellStyle name="Note 4 74" xfId="507" xr:uid="{00000000-0005-0000-0000-0000FB010000}"/>
    <cellStyle name="Note 4 75" xfId="508" xr:uid="{00000000-0005-0000-0000-0000FC010000}"/>
    <cellStyle name="Note 4 76" xfId="509" xr:uid="{00000000-0005-0000-0000-0000FD010000}"/>
    <cellStyle name="Note 4 77" xfId="510" xr:uid="{00000000-0005-0000-0000-0000FE010000}"/>
    <cellStyle name="Note 4 78" xfId="511" xr:uid="{00000000-0005-0000-0000-0000FF010000}"/>
    <cellStyle name="Note 4 79" xfId="512" xr:uid="{00000000-0005-0000-0000-000000020000}"/>
    <cellStyle name="Note 4 8" xfId="513" xr:uid="{00000000-0005-0000-0000-000001020000}"/>
    <cellStyle name="Note 4 80" xfId="514" xr:uid="{00000000-0005-0000-0000-000002020000}"/>
    <cellStyle name="Note 4 81" xfId="515" xr:uid="{00000000-0005-0000-0000-000003020000}"/>
    <cellStyle name="Note 4 82" xfId="516" xr:uid="{00000000-0005-0000-0000-000004020000}"/>
    <cellStyle name="Note 4 83" xfId="517" xr:uid="{00000000-0005-0000-0000-000005020000}"/>
    <cellStyle name="Note 4 84" xfId="518" xr:uid="{00000000-0005-0000-0000-000006020000}"/>
    <cellStyle name="Note 4 85" xfId="519" xr:uid="{00000000-0005-0000-0000-000007020000}"/>
    <cellStyle name="Note 4 86" xfId="520" xr:uid="{00000000-0005-0000-0000-000008020000}"/>
    <cellStyle name="Note 4 87" xfId="521" xr:uid="{00000000-0005-0000-0000-000009020000}"/>
    <cellStyle name="Note 4 88" xfId="522" xr:uid="{00000000-0005-0000-0000-00000A020000}"/>
    <cellStyle name="Note 4 89" xfId="523" xr:uid="{00000000-0005-0000-0000-00000B020000}"/>
    <cellStyle name="Note 4 9" xfId="524" xr:uid="{00000000-0005-0000-0000-00000C020000}"/>
    <cellStyle name="Note 4 90" xfId="525" xr:uid="{00000000-0005-0000-0000-00000D020000}"/>
    <cellStyle name="Note 5 10" xfId="526" xr:uid="{00000000-0005-0000-0000-00000E020000}"/>
    <cellStyle name="Note 5 11" xfId="527" xr:uid="{00000000-0005-0000-0000-00000F020000}"/>
    <cellStyle name="Note 5 12" xfId="528" xr:uid="{00000000-0005-0000-0000-000010020000}"/>
    <cellStyle name="Note 5 13" xfId="529" xr:uid="{00000000-0005-0000-0000-000011020000}"/>
    <cellStyle name="Note 5 14" xfId="530" xr:uid="{00000000-0005-0000-0000-000012020000}"/>
    <cellStyle name="Note 5 15" xfId="531" xr:uid="{00000000-0005-0000-0000-000013020000}"/>
    <cellStyle name="Note 5 16" xfId="532" xr:uid="{00000000-0005-0000-0000-000014020000}"/>
    <cellStyle name="Note 5 17" xfId="533" xr:uid="{00000000-0005-0000-0000-000015020000}"/>
    <cellStyle name="Note 5 18" xfId="534" xr:uid="{00000000-0005-0000-0000-000016020000}"/>
    <cellStyle name="Note 5 19" xfId="535" xr:uid="{00000000-0005-0000-0000-000017020000}"/>
    <cellStyle name="Note 5 2" xfId="536" xr:uid="{00000000-0005-0000-0000-000018020000}"/>
    <cellStyle name="Note 5 20" xfId="537" xr:uid="{00000000-0005-0000-0000-000019020000}"/>
    <cellStyle name="Note 5 21" xfId="538" xr:uid="{00000000-0005-0000-0000-00001A020000}"/>
    <cellStyle name="Note 5 22" xfId="539" xr:uid="{00000000-0005-0000-0000-00001B020000}"/>
    <cellStyle name="Note 5 23" xfId="540" xr:uid="{00000000-0005-0000-0000-00001C020000}"/>
    <cellStyle name="Note 5 24" xfId="541" xr:uid="{00000000-0005-0000-0000-00001D020000}"/>
    <cellStyle name="Note 5 25" xfId="542" xr:uid="{00000000-0005-0000-0000-00001E020000}"/>
    <cellStyle name="Note 5 26" xfId="543" xr:uid="{00000000-0005-0000-0000-00001F020000}"/>
    <cellStyle name="Note 5 27" xfId="544" xr:uid="{00000000-0005-0000-0000-000020020000}"/>
    <cellStyle name="Note 5 28" xfId="545" xr:uid="{00000000-0005-0000-0000-000021020000}"/>
    <cellStyle name="Note 5 29" xfId="546" xr:uid="{00000000-0005-0000-0000-000022020000}"/>
    <cellStyle name="Note 5 3" xfId="547" xr:uid="{00000000-0005-0000-0000-000023020000}"/>
    <cellStyle name="Note 5 30" xfId="548" xr:uid="{00000000-0005-0000-0000-000024020000}"/>
    <cellStyle name="Note 5 31" xfId="549" xr:uid="{00000000-0005-0000-0000-000025020000}"/>
    <cellStyle name="Note 5 32" xfId="550" xr:uid="{00000000-0005-0000-0000-000026020000}"/>
    <cellStyle name="Note 5 33" xfId="551" xr:uid="{00000000-0005-0000-0000-000027020000}"/>
    <cellStyle name="Note 5 34" xfId="552" xr:uid="{00000000-0005-0000-0000-000028020000}"/>
    <cellStyle name="Note 5 35" xfId="553" xr:uid="{00000000-0005-0000-0000-000029020000}"/>
    <cellStyle name="Note 5 36" xfId="554" xr:uid="{00000000-0005-0000-0000-00002A020000}"/>
    <cellStyle name="Note 5 37" xfId="555" xr:uid="{00000000-0005-0000-0000-00002B020000}"/>
    <cellStyle name="Note 5 38" xfId="556" xr:uid="{00000000-0005-0000-0000-00002C020000}"/>
    <cellStyle name="Note 5 39" xfId="557" xr:uid="{00000000-0005-0000-0000-00002D020000}"/>
    <cellStyle name="Note 5 4" xfId="558" xr:uid="{00000000-0005-0000-0000-00002E020000}"/>
    <cellStyle name="Note 5 40" xfId="559" xr:uid="{00000000-0005-0000-0000-00002F020000}"/>
    <cellStyle name="Note 5 41" xfId="560" xr:uid="{00000000-0005-0000-0000-000030020000}"/>
    <cellStyle name="Note 5 42" xfId="561" xr:uid="{00000000-0005-0000-0000-000031020000}"/>
    <cellStyle name="Note 5 43" xfId="562" xr:uid="{00000000-0005-0000-0000-000032020000}"/>
    <cellStyle name="Note 5 44" xfId="563" xr:uid="{00000000-0005-0000-0000-000033020000}"/>
    <cellStyle name="Note 5 45" xfId="564" xr:uid="{00000000-0005-0000-0000-000034020000}"/>
    <cellStyle name="Note 5 46" xfId="565" xr:uid="{00000000-0005-0000-0000-000035020000}"/>
    <cellStyle name="Note 5 47" xfId="566" xr:uid="{00000000-0005-0000-0000-000036020000}"/>
    <cellStyle name="Note 5 48" xfId="567" xr:uid="{00000000-0005-0000-0000-000037020000}"/>
    <cellStyle name="Note 5 49" xfId="568" xr:uid="{00000000-0005-0000-0000-000038020000}"/>
    <cellStyle name="Note 5 5" xfId="569" xr:uid="{00000000-0005-0000-0000-000039020000}"/>
    <cellStyle name="Note 5 50" xfId="570" xr:uid="{00000000-0005-0000-0000-00003A020000}"/>
    <cellStyle name="Note 5 51" xfId="571" xr:uid="{00000000-0005-0000-0000-00003B020000}"/>
    <cellStyle name="Note 5 52" xfId="572" xr:uid="{00000000-0005-0000-0000-00003C020000}"/>
    <cellStyle name="Note 5 53" xfId="573" xr:uid="{00000000-0005-0000-0000-00003D020000}"/>
    <cellStyle name="Note 5 54" xfId="574" xr:uid="{00000000-0005-0000-0000-00003E020000}"/>
    <cellStyle name="Note 5 55" xfId="575" xr:uid="{00000000-0005-0000-0000-00003F020000}"/>
    <cellStyle name="Note 5 56" xfId="576" xr:uid="{00000000-0005-0000-0000-000040020000}"/>
    <cellStyle name="Note 5 57" xfId="577" xr:uid="{00000000-0005-0000-0000-000041020000}"/>
    <cellStyle name="Note 5 58" xfId="578" xr:uid="{00000000-0005-0000-0000-000042020000}"/>
    <cellStyle name="Note 5 59" xfId="579" xr:uid="{00000000-0005-0000-0000-000043020000}"/>
    <cellStyle name="Note 5 6" xfId="580" xr:uid="{00000000-0005-0000-0000-000044020000}"/>
    <cellStyle name="Note 5 60" xfId="581" xr:uid="{00000000-0005-0000-0000-000045020000}"/>
    <cellStyle name="Note 5 61" xfId="582" xr:uid="{00000000-0005-0000-0000-000046020000}"/>
    <cellStyle name="Note 5 62" xfId="583" xr:uid="{00000000-0005-0000-0000-000047020000}"/>
    <cellStyle name="Note 5 63" xfId="584" xr:uid="{00000000-0005-0000-0000-000048020000}"/>
    <cellStyle name="Note 5 64" xfId="585" xr:uid="{00000000-0005-0000-0000-000049020000}"/>
    <cellStyle name="Note 5 65" xfId="586" xr:uid="{00000000-0005-0000-0000-00004A020000}"/>
    <cellStyle name="Note 5 66" xfId="587" xr:uid="{00000000-0005-0000-0000-00004B020000}"/>
    <cellStyle name="Note 5 67" xfId="588" xr:uid="{00000000-0005-0000-0000-00004C020000}"/>
    <cellStyle name="Note 5 68" xfId="589" xr:uid="{00000000-0005-0000-0000-00004D020000}"/>
    <cellStyle name="Note 5 69" xfId="590" xr:uid="{00000000-0005-0000-0000-00004E020000}"/>
    <cellStyle name="Note 5 7" xfId="591" xr:uid="{00000000-0005-0000-0000-00004F020000}"/>
    <cellStyle name="Note 5 70" xfId="592" xr:uid="{00000000-0005-0000-0000-000050020000}"/>
    <cellStyle name="Note 5 71" xfId="593" xr:uid="{00000000-0005-0000-0000-000051020000}"/>
    <cellStyle name="Note 5 72" xfId="594" xr:uid="{00000000-0005-0000-0000-000052020000}"/>
    <cellStyle name="Note 5 73" xfId="595" xr:uid="{00000000-0005-0000-0000-000053020000}"/>
    <cellStyle name="Note 5 74" xfId="596" xr:uid="{00000000-0005-0000-0000-000054020000}"/>
    <cellStyle name="Note 5 75" xfId="597" xr:uid="{00000000-0005-0000-0000-000055020000}"/>
    <cellStyle name="Note 5 76" xfId="598" xr:uid="{00000000-0005-0000-0000-000056020000}"/>
    <cellStyle name="Note 5 77" xfId="599" xr:uid="{00000000-0005-0000-0000-000057020000}"/>
    <cellStyle name="Note 5 78" xfId="600" xr:uid="{00000000-0005-0000-0000-000058020000}"/>
    <cellStyle name="Note 5 79" xfId="601" xr:uid="{00000000-0005-0000-0000-000059020000}"/>
    <cellStyle name="Note 5 8" xfId="602" xr:uid="{00000000-0005-0000-0000-00005A020000}"/>
    <cellStyle name="Note 5 80" xfId="603" xr:uid="{00000000-0005-0000-0000-00005B020000}"/>
    <cellStyle name="Note 5 81" xfId="604" xr:uid="{00000000-0005-0000-0000-00005C020000}"/>
    <cellStyle name="Note 5 82" xfId="605" xr:uid="{00000000-0005-0000-0000-00005D020000}"/>
    <cellStyle name="Note 5 83" xfId="606" xr:uid="{00000000-0005-0000-0000-00005E020000}"/>
    <cellStyle name="Note 5 84" xfId="607" xr:uid="{00000000-0005-0000-0000-00005F020000}"/>
    <cellStyle name="Note 5 85" xfId="608" xr:uid="{00000000-0005-0000-0000-000060020000}"/>
    <cellStyle name="Note 5 86" xfId="609" xr:uid="{00000000-0005-0000-0000-000061020000}"/>
    <cellStyle name="Note 5 87" xfId="610" xr:uid="{00000000-0005-0000-0000-000062020000}"/>
    <cellStyle name="Note 5 88" xfId="611" xr:uid="{00000000-0005-0000-0000-000063020000}"/>
    <cellStyle name="Note 5 89" xfId="612" xr:uid="{00000000-0005-0000-0000-000064020000}"/>
    <cellStyle name="Note 5 9" xfId="613" xr:uid="{00000000-0005-0000-0000-000065020000}"/>
    <cellStyle name="Note 5 90" xfId="614" xr:uid="{00000000-0005-0000-0000-000066020000}"/>
    <cellStyle name="Percent" xfId="615" builtinId="5"/>
    <cellStyle name="Percent 2" xfId="616" xr:uid="{00000000-0005-0000-0000-000068020000}"/>
    <cellStyle name="Percent 2 2" xfId="617" xr:uid="{00000000-0005-0000-0000-000069020000}"/>
    <cellStyle name="Percent 2 3" xfId="618" xr:uid="{00000000-0005-0000-0000-00006A020000}"/>
    <cellStyle name="Percent 2 4" xfId="619" xr:uid="{00000000-0005-0000-0000-00006B020000}"/>
    <cellStyle name="Percent 3" xfId="620" xr:uid="{00000000-0005-0000-0000-00006C020000}"/>
    <cellStyle name="Percent 3 2" xfId="621" xr:uid="{00000000-0005-0000-0000-00006D020000}"/>
    <cellStyle name="percentage difference" xfId="622" xr:uid="{00000000-0005-0000-0000-00006E020000}"/>
    <cellStyle name="percentage difference one decimal" xfId="623" xr:uid="{00000000-0005-0000-0000-00006F020000}"/>
    <cellStyle name="percentage difference zero decimal" xfId="624" xr:uid="{00000000-0005-0000-0000-000070020000}"/>
    <cellStyle name="Porcentual 2" xfId="625" xr:uid="{00000000-0005-0000-0000-000071020000}"/>
    <cellStyle name="Porcentual 2 2" xfId="626" xr:uid="{00000000-0005-0000-0000-000072020000}"/>
    <cellStyle name="Porcentual 3" xfId="627" xr:uid="{00000000-0005-0000-0000-000073020000}"/>
    <cellStyle name="Porcentual 3 2" xfId="628" xr:uid="{00000000-0005-0000-0000-000074020000}"/>
    <cellStyle name="Porcentual 3 3" xfId="629" xr:uid="{00000000-0005-0000-0000-000075020000}"/>
    <cellStyle name="Porcentual 3 4" xfId="630" xr:uid="{00000000-0005-0000-0000-000076020000}"/>
    <cellStyle name="Porcentual 3 5" xfId="631" xr:uid="{00000000-0005-0000-0000-000077020000}"/>
    <cellStyle name="Publication" xfId="632" xr:uid="{00000000-0005-0000-0000-000078020000}"/>
    <cellStyle name="Red Text" xfId="633" xr:uid="{00000000-0005-0000-0000-000079020000}"/>
    <cellStyle name="TopGrey" xfId="634" xr:uid="{00000000-0005-0000-0000-00007A020000}"/>
  </cellStyles>
  <dxfs count="0"/>
  <tableStyles count="1" defaultTableStyle="TableStyleMedium9" defaultPivotStyle="PivotStyleLight16">
    <tableStyle name="Invisible" pivot="0" table="0" count="0" xr9:uid="{CAF754A0-0C22-4C9C-8F75-8E70D8BD96C1}"/>
  </tableStyles>
  <colors>
    <mruColors>
      <color rgb="FF00519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externalLink" Target="externalLinks/externalLink2.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customXml" Target="../customXml/item1.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371475</xdr:colOff>
      <xdr:row>1</xdr:row>
      <xdr:rowOff>38100</xdr:rowOff>
    </xdr:from>
    <xdr:to>
      <xdr:col>5</xdr:col>
      <xdr:colOff>333375</xdr:colOff>
      <xdr:row>4</xdr:row>
      <xdr:rowOff>105580</xdr:rowOff>
    </xdr:to>
    <xdr:pic>
      <xdr:nvPicPr>
        <xdr:cNvPr id="3" name="Picture 3">
          <a:extLst>
            <a:ext uri="{FF2B5EF4-FFF2-40B4-BE49-F238E27FC236}">
              <a16:creationId xmlns:a16="http://schemas.microsoft.com/office/drawing/2014/main" id="{BE0C1760-C434-460B-860C-1C0978DCC3C7}"/>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58013" b="-2220"/>
        <a:stretch/>
      </xdr:blipFill>
      <xdr:spPr>
        <a:xfrm>
          <a:off x="4210050" y="228600"/>
          <a:ext cx="685800" cy="63898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Secto%20publico\PBSECQKaren%202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creditopublico.gov.do/DGCP-STRUCTURE/Manual%20Operativo%20DGCP/Manuales%20de%20Soporte/Sistema%20de%20Informacion%20Financiera/Sistema%20de%20Informacion.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bancentral.gov.do/Documents%20and%20Settings/1989644/Desktop/CUADROS%20PARA%20PUBLICAR%20EN%20LA%20WEBB%20-%2002%20JUN2004%20.xls"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file:///M:\BACK-OFFICE\ESTAD&#205;STICAS-DE-DEUDA\Saldos\SALDO%20MENSUAL\Archivos_actualizaci&#243;n\Datos.xlsx" TargetMode="External"/><Relationship Id="rId1" Type="http://schemas.openxmlformats.org/officeDocument/2006/relationships/externalLinkPath" Target="/BACK-OFFICE/ESTAD&#205;STICAS-DE-DEUDA/Saldos/SALDO%20MENSUAL/Archivos_actualizaci&#243;n/Datos.xlsx" TargetMode="External"/></Relationships>
</file>

<file path=xl/externalLinks/_rels/externalLink5.xml.rels><?xml version="1.0" encoding="UTF-8" standalone="yes"?>
<Relationships xmlns="http://schemas.openxmlformats.org/package/2006/relationships"><Relationship Id="rId2" Type="http://schemas.openxmlformats.org/officeDocument/2006/relationships/externalLinkPath" Target="file:///M:\BACK-OFFICE\ESTAD&#205;STICAS-DE-DEUDA\Saldos\SALDO%20MENSUAL\Archivos_actualizaci&#243;n\Saldo_SPNF.xlsx" TargetMode="External"/><Relationship Id="rId1" Type="http://schemas.openxmlformats.org/officeDocument/2006/relationships/externalLinkPath" Target="/BACK-OFFICE/ESTAD&#205;STICAS-DE-DEUDA/Saldos/SALDO%20MENSUAL/Archivos_actualizaci&#243;n/Saldo_SPN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BSECQ"/>
      <sheetName val="Sheet1"/>
      <sheetName val="A"/>
      <sheetName val="B"/>
      <sheetName val="Cuadro programa 2003"/>
      <sheetName val="C"/>
      <sheetName val="D"/>
      <sheetName val="TRANSF"/>
      <sheetName val="Gasto unidad proy"/>
      <sheetName val="ajustes"/>
      <sheetName val="cuadro version 2 programa 2003"/>
      <sheetName val="Cuadro final programa 2003"/>
      <sheetName val="Sheet1 (2)"/>
      <sheetName val="Gobierno General RESUMEN"/>
      <sheetName val="Cuadro V"/>
      <sheetName val="Cuadro VI"/>
      <sheetName val="Cuadro VII"/>
      <sheetName val="Cuadro VIII"/>
      <sheetName val="Cuadro IX"/>
      <sheetName val="Cuadro X"/>
      <sheetName val="Cuadro XI"/>
      <sheetName val="CUADROS XII"/>
      <sheetName val="Cuadro_programa_2003"/>
      <sheetName val="Gasto_unidad_proy"/>
      <sheetName val="cuadro_version_2_programa_2003"/>
      <sheetName val="Cuadro_final_programa_2003"/>
      <sheetName val="Sheet1_(2)"/>
      <sheetName val="Gobierno_General_RESUMEN"/>
      <sheetName val="Cuadro_V"/>
      <sheetName val="Cuadro_VI"/>
      <sheetName val="Cuadro_VII"/>
      <sheetName val="Cuadro_VIII"/>
      <sheetName val="Cuadro_IX"/>
      <sheetName val="Cuadro_X"/>
      <sheetName val="Cuadro_XI"/>
      <sheetName val="CUADROS_XII"/>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sas"/>
      <sheetName val="Tablas"/>
      <sheetName val="Resumen-Estadisticas"/>
      <sheetName val="Graficos"/>
    </sheetNames>
    <sheetDataSet>
      <sheetData sheetId="0"/>
      <sheetData sheetId="1">
        <row r="1">
          <cell r="IV1" t="str">
            <v>updated</v>
          </cell>
        </row>
      </sheetData>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uda Púb. Ext.Global 1961-2004"/>
      <sheetName val="Evolución Deuda Ene-dic 2003"/>
      <sheetName val="Evolución Deuda Ene-jun 2004"/>
      <sheetName val="Estim. Serv.04-09 por acreedor "/>
      <sheetName val="Est.Serv.04-09 deudor- acreedor"/>
      <sheetName val="Estim. Servicio 2004 por mes"/>
      <sheetName val="Estim. Servicio 2005 por mes"/>
    </sheetNames>
    <sheetDataSet>
      <sheetData sheetId="0"/>
      <sheetData sheetId="1"/>
      <sheetData sheetId="2"/>
      <sheetData sheetId="3"/>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fo"/>
      <sheetName val="Data"/>
      <sheetName val="DataT."/>
      <sheetName val="Indices"/>
      <sheetName val="IndicesT"/>
      <sheetName val="TC"/>
      <sheetName val="Atrasos PDVSA y BCV"/>
      <sheetName val="DataT"/>
      <sheetName val="IndicesT."/>
      <sheetName val="DataT.."/>
    </sheetNames>
    <sheetDataSet>
      <sheetData sheetId="0">
        <row r="9">
          <cell r="H9" t="str">
            <v>Apr-25*</v>
          </cell>
          <cell r="I9" t="str">
            <v>April 30, 2025</v>
          </cell>
        </row>
        <row r="29">
          <cell r="C29" t="str">
            <v>March 25, 2025</v>
          </cell>
        </row>
        <row r="31">
          <cell r="F31">
            <v>2025</v>
          </cell>
        </row>
        <row r="32">
          <cell r="C32">
            <v>124597.8</v>
          </cell>
          <cell r="D32">
            <v>126448</v>
          </cell>
        </row>
      </sheetData>
      <sheetData sheetId="1"/>
      <sheetData sheetId="2"/>
      <sheetData sheetId="3"/>
      <sheetData sheetId="4"/>
      <sheetData sheetId="5"/>
      <sheetData sheetId="6"/>
      <sheetData sheetId="7" refreshError="1"/>
      <sheetData sheetId="8" refreshError="1"/>
      <sheetData sheetId="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Log"/>
      <sheetName val="BD_SALDOS"/>
      <sheetName val="BD_COMISIONES GC"/>
      <sheetName val="BD_INTERESES POR FUERA"/>
      <sheetName val="Saldo-Evolución"/>
      <sheetName val="Por Acreedor"/>
      <sheetName val="Intereses Promedio"/>
      <sheetName val="Por Plazos"/>
      <sheetName val="Por Tipo de Interés"/>
      <sheetName val="Por Moneda"/>
      <sheetName val="Indicadores de Riesgo"/>
      <sheetName val="Sheet1"/>
    </sheetNames>
    <sheetDataSet>
      <sheetData sheetId="0"/>
      <sheetData sheetId="1"/>
      <sheetData sheetId="2"/>
      <sheetData sheetId="3"/>
      <sheetData sheetId="4">
        <row r="18">
          <cell r="M18">
            <v>61340.460642102247</v>
          </cell>
        </row>
      </sheetData>
      <sheetData sheetId="5">
        <row r="18">
          <cell r="AO18">
            <v>4436.6807097159999</v>
          </cell>
          <cell r="AP18">
            <v>9.9684425777626799</v>
          </cell>
        </row>
        <row r="19">
          <cell r="AO19">
            <v>2348.3124304399998</v>
          </cell>
          <cell r="AP19">
            <v>5.2762457226690787</v>
          </cell>
        </row>
        <row r="20">
          <cell r="AO20">
            <v>435.74193107999997</v>
          </cell>
          <cell r="AP20">
            <v>0.97903561308391951</v>
          </cell>
        </row>
        <row r="21">
          <cell r="AO21">
            <v>0</v>
          </cell>
          <cell r="AP21">
            <v>0</v>
          </cell>
        </row>
        <row r="22">
          <cell r="AO22">
            <v>912.34986247400002</v>
          </cell>
          <cell r="AP22">
            <v>2.0498899537631856</v>
          </cell>
        </row>
        <row r="26">
          <cell r="AO26">
            <v>28.408202169999999</v>
          </cell>
          <cell r="AP26">
            <v>6.3828242462650731E-2</v>
          </cell>
        </row>
        <row r="27">
          <cell r="AO27">
            <v>0</v>
          </cell>
          <cell r="AP27">
            <v>0</v>
          </cell>
        </row>
        <row r="28">
          <cell r="AO28">
            <v>136.32009195900002</v>
          </cell>
          <cell r="AP28">
            <v>0.30628731202421944</v>
          </cell>
        </row>
        <row r="29">
          <cell r="AO29">
            <v>1335.6727919560001</v>
          </cell>
          <cell r="AP29">
            <v>3.0010222507415092</v>
          </cell>
        </row>
        <row r="30">
          <cell r="AO30">
            <v>1295.2626806560002</v>
          </cell>
          <cell r="AP30">
            <v>2.9102278257172136</v>
          </cell>
        </row>
        <row r="31">
          <cell r="AO31">
            <v>200.049115914</v>
          </cell>
          <cell r="AP31">
            <v>0.4494752395307145</v>
          </cell>
        </row>
        <row r="32">
          <cell r="AO32">
            <v>214.29513453000004</v>
          </cell>
          <cell r="AP32">
            <v>0.48148354209446265</v>
          </cell>
        </row>
        <row r="33">
          <cell r="AO33">
            <v>54.31980197</v>
          </cell>
          <cell r="AP33">
            <v>0.12204705774467293</v>
          </cell>
        </row>
        <row r="34">
          <cell r="AO34">
            <v>308.91600008500006</v>
          </cell>
          <cell r="AP34">
            <v>0.69408001379404505</v>
          </cell>
        </row>
        <row r="40">
          <cell r="AO40">
            <v>46.564452016000004</v>
          </cell>
          <cell r="AP40">
            <v>0.10462214805540838</v>
          </cell>
        </row>
        <row r="41">
          <cell r="AO41">
            <v>34097.980050288999</v>
          </cell>
          <cell r="AP41">
            <v>76.612174368247736</v>
          </cell>
        </row>
        <row r="42">
          <cell r="AO42">
            <v>5.9697658750000002</v>
          </cell>
          <cell r="AP42">
            <v>1.3413015770394256E-2</v>
          </cell>
        </row>
        <row r="48">
          <cell r="AO48">
            <v>2259.4295175980001</v>
          </cell>
          <cell r="AP48">
            <v>13.422459803795872</v>
          </cell>
        </row>
        <row r="50">
          <cell r="AO50">
            <v>13976.370389540001</v>
          </cell>
          <cell r="AP50">
            <v>83.028600049448855</v>
          </cell>
        </row>
        <row r="51">
          <cell r="AO51">
            <v>489</v>
          </cell>
          <cell r="AP51">
            <v>2.9049734868622621</v>
          </cell>
        </row>
        <row r="52">
          <cell r="AO52">
            <v>0</v>
          </cell>
          <cell r="AP52">
            <v>0</v>
          </cell>
        </row>
        <row r="54">
          <cell r="AO54">
            <v>108.40019646024824</v>
          </cell>
          <cell r="AP54">
            <v>0.64396665989300927</v>
          </cell>
        </row>
        <row r="61">
          <cell r="AO61">
            <v>44507.260538503993</v>
          </cell>
          <cell r="AP61">
            <v>72.557754005446043</v>
          </cell>
        </row>
        <row r="62">
          <cell r="AO62">
            <v>35.198073942256094</v>
          </cell>
        </row>
        <row r="63">
          <cell r="AO63">
            <v>16833.20010359825</v>
          </cell>
          <cell r="AP63">
            <v>27.442245994553954</v>
          </cell>
        </row>
        <row r="64">
          <cell r="AO64">
            <v>13.312349822534362</v>
          </cell>
        </row>
        <row r="65">
          <cell r="AN65">
            <v>100</v>
          </cell>
          <cell r="AO65">
            <v>61340.460642102247</v>
          </cell>
        </row>
      </sheetData>
      <sheetData sheetId="6"/>
      <sheetData sheetId="7"/>
      <sheetData sheetId="8"/>
      <sheetData sheetId="9"/>
      <sheetData sheetId="10"/>
      <sheetData sheetId="11"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5:M79"/>
  <sheetViews>
    <sheetView showGridLines="0" tabSelected="1" showWhiteSpace="0" topLeftCell="B1" zoomScaleNormal="100" workbookViewId="0">
      <selection activeCell="B1" sqref="B1"/>
    </sheetView>
  </sheetViews>
  <sheetFormatPr defaultColWidth="9.140625" defaultRowHeight="15"/>
  <cols>
    <col min="1" max="1" width="0" style="1" hidden="1" customWidth="1"/>
    <col min="2" max="2" width="37.28515625" style="1" customWidth="1"/>
    <col min="3" max="3" width="10.42578125" style="1" bestFit="1" customWidth="1"/>
    <col min="4" max="4" width="9.85546875" style="1" customWidth="1"/>
    <col min="5" max="5" width="10.85546875" bestFit="1" customWidth="1"/>
    <col min="6" max="6" width="8.5703125" bestFit="1" customWidth="1"/>
    <col min="7" max="7" width="10.85546875" bestFit="1" customWidth="1"/>
    <col min="8" max="8" width="8.5703125" bestFit="1" customWidth="1"/>
    <col min="9" max="9" width="10.85546875" bestFit="1" customWidth="1"/>
    <col min="10" max="10" width="8.5703125" bestFit="1" customWidth="1"/>
    <col min="11" max="11" width="11.42578125" style="1" customWidth="1"/>
    <col min="12" max="13" width="9.85546875" style="1" customWidth="1"/>
    <col min="14" max="16384" width="9.140625" style="1"/>
  </cols>
  <sheetData>
    <row r="5" spans="2:13" ht="12.75">
      <c r="E5" s="1"/>
      <c r="F5" s="1"/>
      <c r="G5" s="1"/>
      <c r="H5" s="1"/>
      <c r="I5" s="1"/>
      <c r="J5" s="1"/>
    </row>
    <row r="6" spans="2:13">
      <c r="B6" s="98" t="s">
        <v>6</v>
      </c>
      <c r="C6" s="98"/>
      <c r="D6" s="98"/>
      <c r="E6" s="98"/>
      <c r="F6" s="98"/>
      <c r="G6" s="98"/>
      <c r="H6" s="98"/>
      <c r="I6" s="98"/>
      <c r="J6" s="98"/>
      <c r="K6" s="98"/>
      <c r="L6" s="98"/>
    </row>
    <row r="7" spans="2:13">
      <c r="B7" s="98" t="s">
        <v>5</v>
      </c>
      <c r="C7" s="98"/>
      <c r="D7" s="98"/>
      <c r="E7" s="98"/>
      <c r="F7" s="98"/>
      <c r="G7" s="98"/>
      <c r="H7" s="98"/>
      <c r="I7" s="98"/>
      <c r="J7" s="98"/>
      <c r="K7" s="98"/>
      <c r="L7" s="98"/>
    </row>
    <row r="8" spans="2:13">
      <c r="B8" s="98" t="s">
        <v>4</v>
      </c>
      <c r="C8" s="98"/>
      <c r="D8" s="98"/>
      <c r="E8" s="98"/>
      <c r="F8" s="98"/>
      <c r="G8" s="98"/>
      <c r="H8" s="98"/>
      <c r="I8" s="98"/>
      <c r="J8" s="98"/>
      <c r="K8" s="98"/>
      <c r="L8" s="98"/>
    </row>
    <row r="9" spans="2:13" ht="6" customHeight="1">
      <c r="B9" s="99"/>
      <c r="C9" s="99"/>
      <c r="D9" s="99"/>
      <c r="E9" s="99"/>
      <c r="F9" s="99"/>
      <c r="G9" s="99"/>
      <c r="H9" s="99"/>
      <c r="I9" s="99"/>
      <c r="J9" s="99"/>
      <c r="K9" s="99"/>
      <c r="L9" s="99"/>
    </row>
    <row r="10" spans="2:13" s="3" customFormat="1">
      <c r="B10" s="98" t="s">
        <v>7</v>
      </c>
      <c r="C10" s="98"/>
      <c r="D10" s="98"/>
      <c r="E10" s="98"/>
      <c r="F10" s="98"/>
      <c r="G10" s="98"/>
      <c r="H10" s="98"/>
      <c r="I10" s="98"/>
      <c r="J10" s="98"/>
      <c r="K10" s="98"/>
      <c r="L10" s="98"/>
    </row>
    <row r="11" spans="2:13" s="3" customFormat="1">
      <c r="B11" s="93" t="s">
        <v>8</v>
      </c>
      <c r="C11" s="93"/>
      <c r="D11" s="93"/>
      <c r="E11" s="93"/>
      <c r="F11" s="93"/>
      <c r="G11" s="93"/>
      <c r="H11" s="93"/>
      <c r="I11" s="93"/>
      <c r="J11" s="93"/>
      <c r="K11" s="93"/>
      <c r="L11" s="93"/>
    </row>
    <row r="12" spans="2:13" s="3" customFormat="1">
      <c r="B12" s="93" t="s">
        <v>38</v>
      </c>
      <c r="C12" s="93"/>
      <c r="D12" s="93"/>
      <c r="E12" s="93"/>
      <c r="F12" s="93"/>
      <c r="G12" s="93"/>
      <c r="H12" s="93"/>
      <c r="I12" s="93"/>
      <c r="J12" s="93"/>
      <c r="K12" s="93"/>
      <c r="L12" s="93"/>
    </row>
    <row r="13" spans="2:13" s="3" customFormat="1" ht="6.75" customHeight="1">
      <c r="E13" s="2"/>
      <c r="F13" s="2"/>
      <c r="G13" s="2"/>
      <c r="H13" s="2"/>
      <c r="I13" s="2"/>
      <c r="J13" s="2"/>
    </row>
    <row r="14" spans="2:13" s="3" customFormat="1" ht="12.75" customHeight="1">
      <c r="B14" s="96" t="s">
        <v>9</v>
      </c>
      <c r="C14" s="94">
        <v>2021</v>
      </c>
      <c r="D14" s="95"/>
      <c r="E14" s="94" t="s">
        <v>52</v>
      </c>
      <c r="F14" s="95"/>
      <c r="G14" s="94" t="s">
        <v>53</v>
      </c>
      <c r="H14" s="95"/>
      <c r="I14" s="94" t="s">
        <v>55</v>
      </c>
      <c r="J14" s="95"/>
      <c r="K14" s="94" t="str">
        <f>[4]Info!$H$9</f>
        <v>Apr-25*</v>
      </c>
      <c r="L14" s="95"/>
      <c r="M14" s="80"/>
    </row>
    <row r="15" spans="2:13" s="3" customFormat="1" ht="12.75">
      <c r="B15" s="97"/>
      <c r="C15" s="7" t="s">
        <v>0</v>
      </c>
      <c r="D15" s="8" t="s">
        <v>1</v>
      </c>
      <c r="E15" s="8" t="s">
        <v>0</v>
      </c>
      <c r="F15" s="8" t="s">
        <v>1</v>
      </c>
      <c r="G15" s="8" t="s">
        <v>0</v>
      </c>
      <c r="H15" s="8" t="s">
        <v>1</v>
      </c>
      <c r="I15" s="8" t="s">
        <v>0</v>
      </c>
      <c r="J15" s="8" t="s">
        <v>1</v>
      </c>
      <c r="K15" s="7" t="s">
        <v>0</v>
      </c>
      <c r="L15" s="8" t="s">
        <v>1</v>
      </c>
      <c r="M15" s="81"/>
    </row>
    <row r="16" spans="2:13" ht="12.75">
      <c r="B16" s="9" t="s">
        <v>10</v>
      </c>
      <c r="C16" s="10"/>
      <c r="D16" s="11"/>
      <c r="E16" s="10"/>
      <c r="F16" s="11"/>
      <c r="G16" s="10"/>
      <c r="H16" s="11"/>
      <c r="I16" s="10"/>
      <c r="J16" s="11"/>
      <c r="K16" s="10"/>
      <c r="L16" s="11"/>
      <c r="M16" s="12"/>
    </row>
    <row r="17" spans="2:13" ht="12.75">
      <c r="B17" s="9" t="s">
        <v>11</v>
      </c>
      <c r="C17" s="11"/>
      <c r="D17" s="11"/>
      <c r="E17" s="12"/>
      <c r="F17" s="11"/>
      <c r="G17" s="12"/>
      <c r="H17" s="11"/>
      <c r="I17" s="12"/>
      <c r="J17" s="11"/>
      <c r="K17" s="12"/>
      <c r="L17" s="11"/>
      <c r="M17" s="12"/>
    </row>
    <row r="18" spans="2:13" ht="12.75">
      <c r="B18" s="9" t="s">
        <v>12</v>
      </c>
      <c r="C18" s="11"/>
      <c r="D18" s="11"/>
      <c r="E18" s="12"/>
      <c r="F18" s="11"/>
      <c r="G18" s="12"/>
      <c r="H18" s="11"/>
      <c r="I18" s="12"/>
      <c r="J18" s="11"/>
      <c r="K18" s="12"/>
      <c r="L18" s="11"/>
      <c r="M18" s="12"/>
    </row>
    <row r="19" spans="2:13" ht="12.75">
      <c r="B19" s="13" t="s">
        <v>13</v>
      </c>
      <c r="C19" s="14">
        <v>3986.4341787229996</v>
      </c>
      <c r="D19" s="14">
        <v>11.956432637338434</v>
      </c>
      <c r="E19" s="51">
        <v>3966.3305175109995</v>
      </c>
      <c r="F19" s="52">
        <v>10.909232075451397</v>
      </c>
      <c r="G19" s="51">
        <v>4196.0554166789998</v>
      </c>
      <c r="H19" s="52">
        <v>10.799520283445249</v>
      </c>
      <c r="I19" s="51">
        <v>4208.3279953599995</v>
      </c>
      <c r="J19" s="52">
        <v>10.329725544525225</v>
      </c>
      <c r="K19" s="51">
        <f>'[5]Por Acreedor'!AO18</f>
        <v>4436.6807097159999</v>
      </c>
      <c r="L19" s="52">
        <f>'[5]Por Acreedor'!AP18</f>
        <v>9.9684425777626799</v>
      </c>
      <c r="M19" s="82"/>
    </row>
    <row r="20" spans="2:13" ht="12.75">
      <c r="B20" s="13" t="s">
        <v>14</v>
      </c>
      <c r="C20" s="15">
        <v>1184.3303981399999</v>
      </c>
      <c r="D20" s="15">
        <v>3.5521385756955355</v>
      </c>
      <c r="E20" s="51">
        <v>1174.4263613399999</v>
      </c>
      <c r="F20" s="52">
        <v>3.2302123271930445</v>
      </c>
      <c r="G20" s="51">
        <v>1527.9049909300002</v>
      </c>
      <c r="H20" s="52">
        <v>3.9324173067726842</v>
      </c>
      <c r="I20" s="51">
        <v>1929.51037944</v>
      </c>
      <c r="J20" s="52">
        <v>4.736159509644617</v>
      </c>
      <c r="K20" s="51">
        <f>'[5]Por Acreedor'!AO19</f>
        <v>2348.3124304399998</v>
      </c>
      <c r="L20" s="52">
        <f>'[5]Por Acreedor'!AP19</f>
        <v>5.2762457226690787</v>
      </c>
      <c r="M20" s="82"/>
    </row>
    <row r="21" spans="2:13" ht="12.75">
      <c r="B21" s="13" t="s">
        <v>2</v>
      </c>
      <c r="C21" s="15">
        <v>110.78907484</v>
      </c>
      <c r="D21" s="15">
        <v>0.33228746566231715</v>
      </c>
      <c r="E21" s="51">
        <v>412.62654951999997</v>
      </c>
      <c r="F21" s="52">
        <v>1.1349126779356795</v>
      </c>
      <c r="G21" s="51">
        <v>435.10526881999999</v>
      </c>
      <c r="H21" s="52">
        <v>1.1198441653981992</v>
      </c>
      <c r="I21" s="51">
        <v>442.63929602999997</v>
      </c>
      <c r="J21" s="52">
        <v>1.0864985923751922</v>
      </c>
      <c r="K21" s="51">
        <f>'[5]Por Acreedor'!AO20</f>
        <v>435.74193107999997</v>
      </c>
      <c r="L21" s="52">
        <f>'[5]Por Acreedor'!AP20</f>
        <v>0.97903561308391951</v>
      </c>
      <c r="M21" s="82"/>
    </row>
    <row r="22" spans="2:13" ht="12.75">
      <c r="B22" s="13" t="s">
        <v>40</v>
      </c>
      <c r="C22" s="15">
        <v>668.16422788099999</v>
      </c>
      <c r="D22" s="15">
        <v>2.0040116613433079</v>
      </c>
      <c r="E22" s="51">
        <v>635.34481496599994</v>
      </c>
      <c r="F22" s="52">
        <v>1.7474902819617575</v>
      </c>
      <c r="G22" s="51">
        <v>480.384790834</v>
      </c>
      <c r="H22" s="52">
        <v>1.2363815005513941</v>
      </c>
      <c r="I22" s="51">
        <v>155.64846790300001</v>
      </c>
      <c r="J22" s="52">
        <v>0.38205338477337364</v>
      </c>
      <c r="K22" s="51">
        <f>'[5]Por Acreedor'!AO21</f>
        <v>0</v>
      </c>
      <c r="L22" s="52">
        <f>'[5]Por Acreedor'!AP21</f>
        <v>0</v>
      </c>
      <c r="M22" s="82"/>
    </row>
    <row r="23" spans="2:13" ht="12.75">
      <c r="B23" s="13" t="s">
        <v>15</v>
      </c>
      <c r="C23" s="15">
        <v>492.31595178700002</v>
      </c>
      <c r="D23" s="15">
        <v>1.4765934290965848</v>
      </c>
      <c r="E23" s="51">
        <v>484.49116285300005</v>
      </c>
      <c r="F23" s="52">
        <v>1.332573397686855</v>
      </c>
      <c r="G23" s="51">
        <v>889.77348441100014</v>
      </c>
      <c r="H23" s="52">
        <v>2.2900381044475262</v>
      </c>
      <c r="I23" s="51">
        <v>889.57748960299989</v>
      </c>
      <c r="J23" s="52">
        <v>2.1835492215241779</v>
      </c>
      <c r="K23" s="51">
        <f>'[5]Por Acreedor'!AO22</f>
        <v>912.34986247400002</v>
      </c>
      <c r="L23" s="52">
        <f>'[5]Por Acreedor'!AP22</f>
        <v>2.0498899537631856</v>
      </c>
      <c r="M23" s="82"/>
    </row>
    <row r="24" spans="2:13" ht="12.75">
      <c r="B24" s="16" t="s">
        <v>16</v>
      </c>
      <c r="C24" s="18">
        <v>6442.033831370999</v>
      </c>
      <c r="D24" s="18">
        <v>19.321463769136177</v>
      </c>
      <c r="E24" s="17">
        <v>6673.2194061899991</v>
      </c>
      <c r="F24" s="53">
        <v>18.354420760228734</v>
      </c>
      <c r="G24" s="17">
        <v>7529.2239516740001</v>
      </c>
      <c r="H24" s="53">
        <v>19.378201360615051</v>
      </c>
      <c r="I24" s="17">
        <v>7625.7036283359994</v>
      </c>
      <c r="J24" s="53">
        <v>18.717986252842586</v>
      </c>
      <c r="K24" s="17">
        <f>SUM(K19:K23)</f>
        <v>8133.0849337099989</v>
      </c>
      <c r="L24" s="17">
        <f>SUM(L19:L23)</f>
        <v>18.273613867278861</v>
      </c>
      <c r="M24" s="83"/>
    </row>
    <row r="25" spans="2:13" ht="12.75">
      <c r="B25" s="9"/>
      <c r="C25" s="19"/>
      <c r="D25" s="19"/>
      <c r="E25" s="54"/>
      <c r="F25" s="55"/>
      <c r="G25" s="54"/>
      <c r="H25" s="55"/>
      <c r="I25" s="54"/>
      <c r="J25" s="55"/>
      <c r="K25" s="54"/>
      <c r="L25" s="55"/>
      <c r="M25" s="54"/>
    </row>
    <row r="26" spans="2:13" ht="12.75">
      <c r="B26" s="9" t="s">
        <v>17</v>
      </c>
      <c r="C26" s="19"/>
      <c r="D26" s="19"/>
      <c r="E26" s="54"/>
      <c r="F26" s="55"/>
      <c r="G26" s="54"/>
      <c r="H26" s="55"/>
      <c r="I26" s="54"/>
      <c r="J26" s="55"/>
      <c r="K26" s="54"/>
      <c r="L26" s="55"/>
      <c r="M26" s="54"/>
    </row>
    <row r="27" spans="2:13" ht="12.75">
      <c r="B27" s="13" t="s">
        <v>18</v>
      </c>
      <c r="C27" s="15">
        <v>144.69675883999997</v>
      </c>
      <c r="D27" s="15">
        <v>0.4339861069688763</v>
      </c>
      <c r="E27" s="51">
        <v>95.263550919999986</v>
      </c>
      <c r="F27" s="21">
        <v>0.26201855360506504</v>
      </c>
      <c r="G27" s="51">
        <v>56.533037840000006</v>
      </c>
      <c r="H27" s="21">
        <v>0.14550086407606749</v>
      </c>
      <c r="I27" s="51">
        <v>29.8181738</v>
      </c>
      <c r="J27" s="21">
        <v>7.3191431830541984E-2</v>
      </c>
      <c r="K27" s="51">
        <f>'[5]Por Acreedor'!AO26</f>
        <v>28.408202169999999</v>
      </c>
      <c r="L27" s="21">
        <f>'[5]Por Acreedor'!AP26</f>
        <v>6.3828242462650731E-2</v>
      </c>
      <c r="M27" s="21"/>
    </row>
    <row r="28" spans="2:13" ht="12.75">
      <c r="B28" s="13" t="s">
        <v>19</v>
      </c>
      <c r="C28" s="15">
        <v>3.6538658900000001</v>
      </c>
      <c r="D28" s="15">
        <v>1.0958967192491875E-2</v>
      </c>
      <c r="E28" s="51">
        <v>0</v>
      </c>
      <c r="F28" s="21">
        <v>0</v>
      </c>
      <c r="G28" s="51">
        <v>0</v>
      </c>
      <c r="H28" s="21">
        <v>0</v>
      </c>
      <c r="I28" s="51">
        <v>0</v>
      </c>
      <c r="J28" s="21">
        <v>0</v>
      </c>
      <c r="K28" s="51">
        <f>'[5]Por Acreedor'!AO27</f>
        <v>0</v>
      </c>
      <c r="L28" s="21">
        <f>'[5]Por Acreedor'!AP27</f>
        <v>0</v>
      </c>
      <c r="M28" s="21"/>
    </row>
    <row r="29" spans="2:13" ht="12.75">
      <c r="B29" s="13" t="s">
        <v>20</v>
      </c>
      <c r="C29" s="15">
        <v>245.27038249799998</v>
      </c>
      <c r="D29" s="15">
        <v>0.73563457335472027</v>
      </c>
      <c r="E29" s="51">
        <v>191.32554972000005</v>
      </c>
      <c r="F29" s="21">
        <v>0.52623320589243039</v>
      </c>
      <c r="G29" s="51">
        <v>161.42925820899995</v>
      </c>
      <c r="H29" s="21">
        <v>0.41547557771517946</v>
      </c>
      <c r="I29" s="51">
        <v>136.309114604</v>
      </c>
      <c r="J29" s="21">
        <v>0.33458317522517766</v>
      </c>
      <c r="K29" s="51">
        <f>'[5]Por Acreedor'!AO28</f>
        <v>136.32009195900002</v>
      </c>
      <c r="L29" s="21">
        <f>'[5]Por Acreedor'!AP28</f>
        <v>0.30628731202421944</v>
      </c>
      <c r="M29" s="21"/>
    </row>
    <row r="30" spans="2:13" ht="14.25" customHeight="1">
      <c r="B30" s="13" t="s">
        <v>42</v>
      </c>
      <c r="C30" s="20">
        <v>1048.444194231</v>
      </c>
      <c r="D30" s="22">
        <v>3.1445777906578027</v>
      </c>
      <c r="E30" s="51">
        <v>994.20622932399999</v>
      </c>
      <c r="F30" s="21">
        <v>2.7345241246715868</v>
      </c>
      <c r="G30" s="51">
        <v>1215.095959726</v>
      </c>
      <c r="H30" s="21">
        <v>3.12733082867127</v>
      </c>
      <c r="I30" s="51">
        <v>1308.467850111</v>
      </c>
      <c r="J30" s="21">
        <v>3.2117538819179829</v>
      </c>
      <c r="K30" s="51">
        <f>'[5]Por Acreedor'!AO29</f>
        <v>1335.6727919560001</v>
      </c>
      <c r="L30" s="21">
        <f>'[5]Por Acreedor'!AP29</f>
        <v>3.0010222507415092</v>
      </c>
      <c r="M30" s="21"/>
    </row>
    <row r="31" spans="2:13" ht="14.25" customHeight="1">
      <c r="B31" s="23" t="s">
        <v>39</v>
      </c>
      <c r="C31" s="25">
        <v>984.06018708800002</v>
      </c>
      <c r="D31" s="25">
        <v>2.9514721203231709</v>
      </c>
      <c r="E31" s="24">
        <v>945.07890538800007</v>
      </c>
      <c r="F31" s="26">
        <v>2.5994014021204612</v>
      </c>
      <c r="G31" s="24">
        <v>1171.4418721920001</v>
      </c>
      <c r="H31" s="26">
        <v>3.0149769255495968</v>
      </c>
      <c r="I31" s="24">
        <v>1271.064996243</v>
      </c>
      <c r="J31" s="26">
        <v>3.1199451599114245</v>
      </c>
      <c r="K31" s="24">
        <f>'[5]Por Acreedor'!AO30</f>
        <v>1295.2626806560002</v>
      </c>
      <c r="L31" s="26">
        <f>'[5]Por Acreedor'!AP30</f>
        <v>2.9102278257172136</v>
      </c>
      <c r="M31" s="26"/>
    </row>
    <row r="32" spans="2:13" ht="14.25" customHeight="1">
      <c r="B32" s="13" t="s">
        <v>21</v>
      </c>
      <c r="C32" s="15">
        <v>9.2903478259999996</v>
      </c>
      <c r="D32" s="22">
        <v>2.7864355205432078E-2</v>
      </c>
      <c r="E32" s="51">
        <v>204.83252167399999</v>
      </c>
      <c r="F32" s="21">
        <v>0.56338358734255367</v>
      </c>
      <c r="G32" s="51">
        <v>201.50572898300001</v>
      </c>
      <c r="H32" s="21">
        <v>0.51862165564645291</v>
      </c>
      <c r="I32" s="51">
        <v>200.04468560499998</v>
      </c>
      <c r="J32" s="21">
        <v>0.49102795723595122</v>
      </c>
      <c r="K32" s="51">
        <f>'[5]Por Acreedor'!AO31</f>
        <v>200.049115914</v>
      </c>
      <c r="L32" s="21">
        <f>'[5]Por Acreedor'!AP31</f>
        <v>0.4494752395307145</v>
      </c>
      <c r="M32" s="21"/>
    </row>
    <row r="33" spans="2:13" ht="12.75">
      <c r="B33" s="13" t="s">
        <v>3</v>
      </c>
      <c r="C33" s="15">
        <v>214.29513453000004</v>
      </c>
      <c r="D33" s="15">
        <v>0.64273112903574658</v>
      </c>
      <c r="E33" s="51">
        <v>214.29513453000004</v>
      </c>
      <c r="F33" s="21">
        <v>0.58941012225448397</v>
      </c>
      <c r="G33" s="51">
        <v>214.29513453000004</v>
      </c>
      <c r="H33" s="21">
        <v>0.55153815242793491</v>
      </c>
      <c r="I33" s="51">
        <v>214.29513453000004</v>
      </c>
      <c r="J33" s="21">
        <v>0.52600698606731322</v>
      </c>
      <c r="K33" s="51">
        <f>'[5]Por Acreedor'!AO32</f>
        <v>214.29513453000004</v>
      </c>
      <c r="L33" s="21">
        <f>'[5]Por Acreedor'!AP32</f>
        <v>0.48148354209446265</v>
      </c>
      <c r="M33" s="21"/>
    </row>
    <row r="34" spans="2:13" ht="27" customHeight="1">
      <c r="B34" s="23" t="s">
        <v>45</v>
      </c>
      <c r="C34" s="25">
        <v>54.31980197</v>
      </c>
      <c r="D34" s="27">
        <v>0.16292030020069662</v>
      </c>
      <c r="E34" s="56">
        <v>54.31980197</v>
      </c>
      <c r="F34" s="57">
        <v>0.14940442390443037</v>
      </c>
      <c r="G34" s="56">
        <v>54.31980197</v>
      </c>
      <c r="H34" s="57">
        <v>0.13980458905188514</v>
      </c>
      <c r="I34" s="56">
        <v>54.31980197</v>
      </c>
      <c r="J34" s="57">
        <v>0.13333291668371036</v>
      </c>
      <c r="K34" s="56">
        <f>'[5]Por Acreedor'!AO33</f>
        <v>54.31980197</v>
      </c>
      <c r="L34" s="57">
        <f>'[5]Por Acreedor'!AP33</f>
        <v>0.12204705774467293</v>
      </c>
      <c r="M34" s="57"/>
    </row>
    <row r="35" spans="2:13" ht="12.75">
      <c r="B35" s="13" t="s">
        <v>43</v>
      </c>
      <c r="C35" s="15">
        <v>321.48249852299995</v>
      </c>
      <c r="D35" s="15">
        <v>0.96421605508730746</v>
      </c>
      <c r="E35" s="51">
        <v>294.61612774099996</v>
      </c>
      <c r="F35" s="58">
        <v>0.81032977370587722</v>
      </c>
      <c r="G35" s="51">
        <v>254.59540897900001</v>
      </c>
      <c r="H35" s="58">
        <v>0.65526024094240132</v>
      </c>
      <c r="I35" s="51">
        <v>229.62452896399998</v>
      </c>
      <c r="J35" s="58">
        <v>0.56363438522478937</v>
      </c>
      <c r="K35" s="51">
        <f>'[5]Por Acreedor'!AO34</f>
        <v>308.91600008500006</v>
      </c>
      <c r="L35" s="58">
        <f>'[5]Por Acreedor'!AP34</f>
        <v>0.69408001379404505</v>
      </c>
      <c r="M35" s="58"/>
    </row>
    <row r="36" spans="2:13" ht="12.75">
      <c r="B36" s="16" t="s">
        <v>22</v>
      </c>
      <c r="C36" s="28">
        <v>1987.1331823380001</v>
      </c>
      <c r="D36" s="28">
        <v>5.9599689775023785</v>
      </c>
      <c r="E36" s="17">
        <v>1994.539113909</v>
      </c>
      <c r="F36" s="17">
        <v>5.4858993674719967</v>
      </c>
      <c r="G36" s="17">
        <v>2103.4545282669997</v>
      </c>
      <c r="H36" s="17">
        <v>5.4137273194793059</v>
      </c>
      <c r="I36" s="17">
        <v>2118.5594876139999</v>
      </c>
      <c r="J36" s="17">
        <v>5.2001978175017562</v>
      </c>
      <c r="K36" s="17">
        <f>SUM(K27:K30,K32:K33,K35)</f>
        <v>2223.661336614</v>
      </c>
      <c r="L36" s="17">
        <f>SUM(L27:L30,L32:L33,L35)</f>
        <v>4.9961766006476012</v>
      </c>
      <c r="M36" s="76"/>
    </row>
    <row r="37" spans="2:13" ht="12.75">
      <c r="B37" s="9"/>
      <c r="C37" s="29"/>
      <c r="D37" s="29"/>
      <c r="E37" s="59"/>
      <c r="F37" s="60"/>
      <c r="G37" s="59"/>
      <c r="H37" s="60"/>
      <c r="I37" s="59"/>
      <c r="J37" s="60"/>
      <c r="K37" s="59"/>
      <c r="L37" s="60"/>
      <c r="M37" s="84"/>
    </row>
    <row r="38" spans="2:13" ht="13.5" thickBot="1">
      <c r="B38" s="16" t="s">
        <v>41</v>
      </c>
      <c r="C38" s="30">
        <v>8429.1670137089986</v>
      </c>
      <c r="D38" s="30">
        <v>25.281432746638554</v>
      </c>
      <c r="E38" s="61">
        <v>8667.7585200989997</v>
      </c>
      <c r="F38" s="61">
        <v>23.840320127700732</v>
      </c>
      <c r="G38" s="61">
        <v>9632.6784799409998</v>
      </c>
      <c r="H38" s="61">
        <v>24.791928680094358</v>
      </c>
      <c r="I38" s="61">
        <v>9744.2631159499997</v>
      </c>
      <c r="J38" s="61">
        <v>23.918184070344346</v>
      </c>
      <c r="K38" s="61">
        <f>K36+K24</f>
        <v>10356.746270323998</v>
      </c>
      <c r="L38" s="61">
        <f>L36+L24</f>
        <v>23.269790467926462</v>
      </c>
      <c r="M38" s="77"/>
    </row>
    <row r="39" spans="2:13" ht="13.5" thickTop="1">
      <c r="B39" s="9"/>
      <c r="C39" s="19"/>
      <c r="D39" s="19"/>
      <c r="E39" s="54"/>
      <c r="F39" s="55"/>
      <c r="G39" s="54"/>
      <c r="H39" s="55"/>
      <c r="I39" s="54"/>
      <c r="J39" s="55"/>
      <c r="K39" s="54"/>
      <c r="L39" s="55"/>
      <c r="M39" s="54"/>
    </row>
    <row r="40" spans="2:13" ht="12.75">
      <c r="B40" s="16" t="s">
        <v>23</v>
      </c>
      <c r="C40" s="15"/>
      <c r="D40" s="15"/>
      <c r="E40" s="62"/>
      <c r="F40" s="55"/>
      <c r="G40" s="62"/>
      <c r="H40" s="55"/>
      <c r="I40" s="62"/>
      <c r="J40" s="55"/>
      <c r="K40" s="62"/>
      <c r="L40" s="55"/>
      <c r="M40" s="54"/>
    </row>
    <row r="41" spans="2:13" ht="12.75">
      <c r="B41" s="13" t="s">
        <v>44</v>
      </c>
      <c r="C41" s="15">
        <v>0</v>
      </c>
      <c r="D41" s="15">
        <v>0</v>
      </c>
      <c r="E41" s="62">
        <v>0</v>
      </c>
      <c r="F41" s="63">
        <v>0</v>
      </c>
      <c r="G41" s="62">
        <v>0</v>
      </c>
      <c r="H41" s="63">
        <v>0</v>
      </c>
      <c r="I41" s="62">
        <v>0</v>
      </c>
      <c r="J41" s="63">
        <v>0</v>
      </c>
      <c r="K41" s="62">
        <f>'[5]Por Acreedor'!AO40</f>
        <v>46.564452016000004</v>
      </c>
      <c r="L41" s="63">
        <f>'[5]Por Acreedor'!AP40</f>
        <v>0.10462214805540838</v>
      </c>
      <c r="M41" s="58"/>
    </row>
    <row r="42" spans="2:13" ht="12.75">
      <c r="B42" s="13" t="s">
        <v>24</v>
      </c>
      <c r="C42" s="15">
        <v>24906.197014872003</v>
      </c>
      <c r="D42" s="15">
        <v>74.700660668123575</v>
      </c>
      <c r="E42" s="64">
        <v>27683.843056187001</v>
      </c>
      <c r="F42" s="63">
        <v>76.143293481713769</v>
      </c>
      <c r="G42" s="64">
        <v>29215.446709633998</v>
      </c>
      <c r="H42" s="63">
        <v>75.192717445166906</v>
      </c>
      <c r="I42" s="64">
        <v>30989.764664411003</v>
      </c>
      <c r="J42" s="63">
        <v>76.067208645748011</v>
      </c>
      <c r="K42" s="64">
        <f>'[5]Por Acreedor'!AO41</f>
        <v>34097.980050288999</v>
      </c>
      <c r="L42" s="63">
        <f>'[5]Por Acreedor'!AP41</f>
        <v>76.612174368247736</v>
      </c>
      <c r="M42" s="58"/>
    </row>
    <row r="43" spans="2:13" ht="12.75">
      <c r="B43" s="13" t="s">
        <v>25</v>
      </c>
      <c r="C43" s="15">
        <v>5.970294449999999</v>
      </c>
      <c r="D43" s="15">
        <v>1.7906585237879739E-2</v>
      </c>
      <c r="E43" s="64">
        <v>5.9576916690000008</v>
      </c>
      <c r="F43" s="63">
        <v>1.638639058549516E-2</v>
      </c>
      <c r="G43" s="64">
        <v>5.9656084320000007</v>
      </c>
      <c r="H43" s="63">
        <v>1.5353874738734084E-2</v>
      </c>
      <c r="I43" s="64">
        <v>5.9510043650000011</v>
      </c>
      <c r="J43" s="63">
        <v>1.46072839076468E-2</v>
      </c>
      <c r="K43" s="64">
        <f>'[5]Por Acreedor'!AO42</f>
        <v>5.9697658750000002</v>
      </c>
      <c r="L43" s="63">
        <f>'[5]Por Acreedor'!AP42</f>
        <v>1.3413015770394256E-2</v>
      </c>
      <c r="M43" s="58"/>
    </row>
    <row r="44" spans="2:13" ht="12.75">
      <c r="B44" s="16" t="s">
        <v>26</v>
      </c>
      <c r="C44" s="28">
        <v>24912.167309322002</v>
      </c>
      <c r="D44" s="28">
        <v>74.718567253361456</v>
      </c>
      <c r="E44" s="65">
        <v>27689.800747855999</v>
      </c>
      <c r="F44" s="66">
        <v>76.15967987229925</v>
      </c>
      <c r="G44" s="65">
        <v>29221.412318065999</v>
      </c>
      <c r="H44" s="66">
        <v>75.208071319905642</v>
      </c>
      <c r="I44" s="65">
        <v>30995.715668776003</v>
      </c>
      <c r="J44" s="66">
        <v>76.081815929655662</v>
      </c>
      <c r="K44" s="65">
        <f>SUM(K41:K43)</f>
        <v>34150.514268179999</v>
      </c>
      <c r="L44" s="65">
        <f>SUM(L41:L43)</f>
        <v>76.730209532073545</v>
      </c>
      <c r="M44" s="85"/>
    </row>
    <row r="45" spans="2:13" ht="12.75">
      <c r="B45" s="9"/>
      <c r="C45" s="15"/>
      <c r="D45" s="15"/>
      <c r="E45" s="62"/>
      <c r="F45" s="51"/>
      <c r="G45" s="62"/>
      <c r="H45" s="51"/>
      <c r="I45" s="62"/>
      <c r="J45" s="51"/>
      <c r="K45" s="62"/>
      <c r="L45" s="51"/>
      <c r="M45" s="62"/>
    </row>
    <row r="46" spans="2:13" ht="15.75" thickBot="1">
      <c r="B46" s="16" t="s">
        <v>27</v>
      </c>
      <c r="C46" s="30">
        <v>33341.334323030998</v>
      </c>
      <c r="D46" s="30">
        <v>100</v>
      </c>
      <c r="E46" s="67">
        <v>36357.559267955003</v>
      </c>
      <c r="F46" s="67">
        <v>100</v>
      </c>
      <c r="G46" s="67">
        <v>38854.090798006997</v>
      </c>
      <c r="H46" s="67">
        <v>100</v>
      </c>
      <c r="I46" s="67">
        <v>40739.978784726001</v>
      </c>
      <c r="J46" s="67">
        <v>100</v>
      </c>
      <c r="K46" s="67">
        <f>K44+K38</f>
        <v>44507.260538503993</v>
      </c>
      <c r="L46" s="67">
        <f>L44+L38</f>
        <v>100</v>
      </c>
      <c r="M46" s="78"/>
    </row>
    <row r="47" spans="2:13" ht="12.75" customHeight="1" thickTop="1">
      <c r="B47" s="9"/>
      <c r="C47" s="19"/>
      <c r="D47" s="15"/>
      <c r="E47" s="54"/>
      <c r="F47" s="55"/>
      <c r="G47" s="54"/>
      <c r="H47" s="55"/>
      <c r="I47" s="54"/>
      <c r="J47" s="55"/>
      <c r="K47" s="54"/>
      <c r="L47" s="55"/>
      <c r="M47" s="54"/>
    </row>
    <row r="48" spans="2:13" ht="12.75">
      <c r="B48" s="16" t="s">
        <v>28</v>
      </c>
      <c r="C48" s="19"/>
      <c r="D48" s="19"/>
      <c r="E48" s="54"/>
      <c r="F48" s="55"/>
      <c r="G48" s="54"/>
      <c r="H48" s="55"/>
      <c r="I48" s="54"/>
      <c r="J48" s="55"/>
      <c r="K48" s="54"/>
      <c r="L48" s="55"/>
      <c r="M48" s="54"/>
    </row>
    <row r="49" spans="2:13" ht="12.75">
      <c r="B49" s="13" t="s">
        <v>29</v>
      </c>
      <c r="C49" s="32">
        <v>2316.4017472760002</v>
      </c>
      <c r="D49" s="20">
        <v>16.163719329028318</v>
      </c>
      <c r="E49" s="64">
        <v>2362.2542135490003</v>
      </c>
      <c r="F49" s="68">
        <v>15.24335459357318</v>
      </c>
      <c r="G49" s="64">
        <v>2285.9010493320006</v>
      </c>
      <c r="H49" s="68">
        <v>14.309510091830587</v>
      </c>
      <c r="I49" s="64">
        <v>2173.7014799869999</v>
      </c>
      <c r="J49" s="68">
        <v>12.902447067450467</v>
      </c>
      <c r="K49" s="64">
        <f>'[5]Por Acreedor'!AO48</f>
        <v>2259.4295175980001</v>
      </c>
      <c r="L49" s="68">
        <f>'[5]Por Acreedor'!AP48</f>
        <v>13.422459803795872</v>
      </c>
      <c r="M49" s="86"/>
    </row>
    <row r="50" spans="2:13" ht="12.75">
      <c r="B50" s="13" t="s">
        <v>46</v>
      </c>
      <c r="C50" s="32">
        <v>10411.971262467001</v>
      </c>
      <c r="D50" s="20">
        <v>72.654141858740644</v>
      </c>
      <c r="E50" s="64">
        <v>12169.920447388997</v>
      </c>
      <c r="F50" s="68">
        <v>78.531096141604664</v>
      </c>
      <c r="G50" s="64">
        <v>12928.329879323997</v>
      </c>
      <c r="H50" s="68">
        <v>80.930041539970816</v>
      </c>
      <c r="I50" s="64">
        <v>14050.270280038996</v>
      </c>
      <c r="J50" s="68">
        <v>83.39823579301229</v>
      </c>
      <c r="K50" s="64">
        <f>'[5]Por Acreedor'!AO50</f>
        <v>13976.370389540001</v>
      </c>
      <c r="L50" s="68">
        <f>'[5]Por Acreedor'!AP50</f>
        <v>83.028600049448855</v>
      </c>
      <c r="M50" s="86"/>
    </row>
    <row r="51" spans="2:13" ht="14.25">
      <c r="B51" s="13" t="s">
        <v>47</v>
      </c>
      <c r="C51" s="31">
        <v>489</v>
      </c>
      <c r="D51" s="31">
        <v>3.4122141209700425</v>
      </c>
      <c r="E51" s="62">
        <v>489</v>
      </c>
      <c r="F51" s="68">
        <v>3.1554607262435801</v>
      </c>
      <c r="G51" s="62">
        <v>489</v>
      </c>
      <c r="H51" s="68">
        <v>3.0610906963579918</v>
      </c>
      <c r="I51" s="62">
        <v>489</v>
      </c>
      <c r="J51" s="68">
        <v>2.9025589180815259</v>
      </c>
      <c r="K51" s="62">
        <f>'[5]Por Acreedor'!AO51</f>
        <v>489</v>
      </c>
      <c r="L51" s="68">
        <f>'[5]Por Acreedor'!AP51</f>
        <v>2.9049734868622621</v>
      </c>
      <c r="M51" s="86"/>
    </row>
    <row r="52" spans="2:13" ht="12.75">
      <c r="B52" s="13" t="s">
        <v>30</v>
      </c>
      <c r="C52" s="32">
        <v>500</v>
      </c>
      <c r="D52" s="20">
        <v>3.488971493834399</v>
      </c>
      <c r="E52" s="64">
        <v>102.935</v>
      </c>
      <c r="F52" s="68">
        <v>0.66422770931673392</v>
      </c>
      <c r="G52" s="64">
        <v>0</v>
      </c>
      <c r="H52" s="68">
        <v>0</v>
      </c>
      <c r="I52" s="64">
        <v>0</v>
      </c>
      <c r="J52" s="68">
        <v>0</v>
      </c>
      <c r="K52" s="64">
        <f>'[5]Por Acreedor'!AO52</f>
        <v>0</v>
      </c>
      <c r="L52" s="68">
        <f>'[5]Por Acreedor'!AP52</f>
        <v>0</v>
      </c>
      <c r="M52" s="86"/>
    </row>
    <row r="53" spans="2:13" ht="27">
      <c r="B53" s="13" t="s">
        <v>49</v>
      </c>
      <c r="C53" s="15">
        <v>613.49787537555801</v>
      </c>
      <c r="D53" s="20">
        <v>4.2809531974265811</v>
      </c>
      <c r="E53" s="64">
        <v>372.83491939054136</v>
      </c>
      <c r="F53" s="68">
        <v>2.4058608292618491</v>
      </c>
      <c r="G53" s="64">
        <v>271.46725920886547</v>
      </c>
      <c r="H53" s="68">
        <v>1.6993576718406165</v>
      </c>
      <c r="I53" s="64">
        <v>134.2314768753624</v>
      </c>
      <c r="J53" s="68">
        <v>0.79675822145569997</v>
      </c>
      <c r="K53" s="64">
        <f>'[5]Por Acreedor'!AO54</f>
        <v>108.40019646024824</v>
      </c>
      <c r="L53" s="68">
        <f>'[5]Por Acreedor'!AP54</f>
        <v>0.64396665989300927</v>
      </c>
      <c r="M53" s="86"/>
    </row>
    <row r="54" spans="2:13" ht="12.75">
      <c r="B54" s="13"/>
      <c r="C54" s="15"/>
      <c r="D54" s="15"/>
      <c r="E54" s="64"/>
      <c r="F54" s="68"/>
      <c r="G54" s="64"/>
      <c r="H54" s="68"/>
      <c r="I54" s="64"/>
      <c r="J54" s="68"/>
      <c r="K54" s="64"/>
      <c r="L54" s="68"/>
      <c r="M54" s="86"/>
    </row>
    <row r="55" spans="2:13" ht="15.75" thickBot="1">
      <c r="B55" s="16" t="s">
        <v>31</v>
      </c>
      <c r="C55" s="33">
        <v>14330.87088511856</v>
      </c>
      <c r="D55" s="33">
        <v>100</v>
      </c>
      <c r="E55" s="69">
        <v>15496.944580328538</v>
      </c>
      <c r="F55" s="69">
        <v>100</v>
      </c>
      <c r="G55" s="69">
        <v>15974.698187864862</v>
      </c>
      <c r="H55" s="69">
        <v>100.00000000000001</v>
      </c>
      <c r="I55" s="69">
        <v>16847.203236901361</v>
      </c>
      <c r="J55" s="69">
        <v>99.999999999999986</v>
      </c>
      <c r="K55" s="69">
        <f>SUM(K49:K53)</f>
        <v>16833.20010359825</v>
      </c>
      <c r="L55" s="69">
        <f>SUM(L49:L53)</f>
        <v>100</v>
      </c>
      <c r="M55" s="79"/>
    </row>
    <row r="56" spans="2:13" ht="8.25" customHeight="1" thickTop="1">
      <c r="B56" s="9"/>
      <c r="C56" s="35"/>
      <c r="D56" s="35"/>
      <c r="E56" s="34"/>
      <c r="F56" s="35"/>
      <c r="G56" s="34"/>
      <c r="H56" s="35"/>
      <c r="I56" s="34"/>
      <c r="J56" s="35"/>
      <c r="K56" s="34"/>
      <c r="L56" s="35"/>
      <c r="M56" s="34"/>
    </row>
    <row r="57" spans="2:13" ht="12.75" hidden="1" customHeight="1" thickTop="1">
      <c r="C57" s="35"/>
      <c r="D57" s="35"/>
      <c r="E57" s="36"/>
      <c r="F57" s="37"/>
      <c r="G57" s="36"/>
      <c r="H57" s="37"/>
      <c r="I57" s="36"/>
      <c r="J57" s="37"/>
      <c r="K57" s="36"/>
      <c r="L57" s="37"/>
      <c r="M57" s="36"/>
    </row>
    <row r="58" spans="2:13" ht="12.75" customHeight="1">
      <c r="B58" s="96" t="s">
        <v>32</v>
      </c>
      <c r="C58" s="94">
        <f>C14</f>
        <v>2021</v>
      </c>
      <c r="D58" s="95"/>
      <c r="E58" s="94" t="str">
        <f>E14</f>
        <v>2022</v>
      </c>
      <c r="F58" s="95"/>
      <c r="G58" s="94" t="str">
        <f>G14</f>
        <v>2023</v>
      </c>
      <c r="H58" s="95"/>
      <c r="I58" s="94" t="str">
        <f>I14</f>
        <v>2024</v>
      </c>
      <c r="J58" s="95"/>
      <c r="K58" s="94" t="str">
        <f>K14</f>
        <v>Apr-25*</v>
      </c>
      <c r="L58" s="95"/>
      <c r="M58" s="80"/>
    </row>
    <row r="59" spans="2:13" ht="15" customHeight="1">
      <c r="B59" s="97"/>
      <c r="C59" s="7" t="s">
        <v>0</v>
      </c>
      <c r="D59" s="8" t="s">
        <v>1</v>
      </c>
      <c r="E59" s="7" t="s">
        <v>0</v>
      </c>
      <c r="F59" s="8" t="s">
        <v>1</v>
      </c>
      <c r="G59" s="7" t="s">
        <v>0</v>
      </c>
      <c r="H59" s="8" t="s">
        <v>1</v>
      </c>
      <c r="I59" s="7" t="s">
        <v>0</v>
      </c>
      <c r="J59" s="8" t="s">
        <v>1</v>
      </c>
      <c r="K59" s="7" t="s">
        <v>0</v>
      </c>
      <c r="L59" s="8" t="s">
        <v>1</v>
      </c>
      <c r="M59" s="81"/>
    </row>
    <row r="60" spans="2:13" ht="15.75" customHeight="1">
      <c r="B60" s="16" t="s">
        <v>33</v>
      </c>
      <c r="C60" s="40">
        <v>33341.334323030998</v>
      </c>
      <c r="D60" s="40">
        <v>69.938728819977698</v>
      </c>
      <c r="E60" s="39">
        <v>36357.559267955003</v>
      </c>
      <c r="F60" s="38">
        <v>70.114563962139798</v>
      </c>
      <c r="G60" s="39">
        <v>38854.090798006997</v>
      </c>
      <c r="H60" s="38">
        <v>70.864397183783908</v>
      </c>
      <c r="I60" s="39">
        <v>40739.978784726001</v>
      </c>
      <c r="J60" s="38">
        <v>70.74487299869223</v>
      </c>
      <c r="K60" s="38">
        <f>'[5]Por Acreedor'!AO61</f>
        <v>44507.260538503993</v>
      </c>
      <c r="L60" s="38">
        <f>'[5]Por Acreedor'!AP61</f>
        <v>72.557754005446043</v>
      </c>
      <c r="M60" s="38"/>
    </row>
    <row r="61" spans="2:13" ht="15" customHeight="1">
      <c r="B61" s="16" t="s">
        <v>34</v>
      </c>
      <c r="C61" s="42">
        <v>35.272989020775739</v>
      </c>
      <c r="D61" s="41"/>
      <c r="E61" s="70">
        <v>31.891309006790074</v>
      </c>
      <c r="F61" s="41"/>
      <c r="G61" s="70">
        <v>31.928299792021146</v>
      </c>
      <c r="H61" s="41"/>
      <c r="I61" s="70">
        <f>I60/[4]Info!$C$32*100</f>
        <v>32.69718950473122</v>
      </c>
      <c r="J61" s="41"/>
      <c r="K61" s="38">
        <f>'[5]Por Acreedor'!AO62</f>
        <v>35.198073942256094</v>
      </c>
      <c r="L61" s="41"/>
      <c r="M61" s="87"/>
    </row>
    <row r="62" spans="2:13" ht="12.75" customHeight="1">
      <c r="B62" s="16" t="s">
        <v>35</v>
      </c>
      <c r="C62" s="43">
        <v>14330.87088511856</v>
      </c>
      <c r="D62" s="43">
        <v>30.061271180022313</v>
      </c>
      <c r="E62" s="43">
        <v>15496.944580328538</v>
      </c>
      <c r="F62" s="43">
        <v>29.88543603786021</v>
      </c>
      <c r="G62" s="43">
        <v>15974.698187864862</v>
      </c>
      <c r="H62" s="43">
        <v>29.1356028162161</v>
      </c>
      <c r="I62" s="43">
        <v>16847.203236901361</v>
      </c>
      <c r="J62" s="43">
        <v>29.255127001307773</v>
      </c>
      <c r="K62" s="38">
        <f>'[5]Por Acreedor'!AO63</f>
        <v>16833.20010359825</v>
      </c>
      <c r="L62" s="38">
        <f>'[5]Por Acreedor'!AP63</f>
        <v>27.442245994553954</v>
      </c>
      <c r="M62" s="43"/>
    </row>
    <row r="63" spans="2:13" ht="12.75">
      <c r="B63" s="16" t="s">
        <v>36</v>
      </c>
      <c r="C63" s="44">
        <v>15.161140417819615</v>
      </c>
      <c r="D63" s="41"/>
      <c r="E63" s="44">
        <v>13.593262535308694</v>
      </c>
      <c r="F63" s="41"/>
      <c r="G63" s="44">
        <v>13.127187957654355</v>
      </c>
      <c r="H63" s="41"/>
      <c r="I63" s="44">
        <f>I62/[4]Info!$C$32*100</f>
        <v>13.521268623443882</v>
      </c>
      <c r="J63" s="41"/>
      <c r="K63" s="38">
        <f>'[5]Por Acreedor'!AO64</f>
        <v>13.312349822534362</v>
      </c>
      <c r="L63" s="41"/>
      <c r="M63" s="87"/>
    </row>
    <row r="64" spans="2:13" ht="15.75" thickBot="1">
      <c r="B64" s="45" t="s">
        <v>37</v>
      </c>
      <c r="C64" s="46">
        <v>47672.205208149557</v>
      </c>
      <c r="D64" s="46">
        <v>99.999999999999986</v>
      </c>
      <c r="E64" s="71">
        <v>51854.503848283537</v>
      </c>
      <c r="F64" s="71">
        <v>100</v>
      </c>
      <c r="G64" s="71">
        <v>54828.788985871855</v>
      </c>
      <c r="H64" s="71">
        <v>99.999999999999986</v>
      </c>
      <c r="I64" s="71">
        <f>I62+I60</f>
        <v>57587.182021627363</v>
      </c>
      <c r="J64" s="71">
        <v>99.999999999999986</v>
      </c>
      <c r="K64" s="46">
        <f>'[5]Por Acreedor'!AO65</f>
        <v>61340.460642102247</v>
      </c>
      <c r="L64" s="46">
        <f>'[5]Por Acreedor'!AN65</f>
        <v>100</v>
      </c>
      <c r="M64" s="88"/>
    </row>
    <row r="65" spans="2:13" ht="7.5" customHeight="1" thickTop="1">
      <c r="C65" s="47"/>
      <c r="D65" s="47"/>
      <c r="E65" s="72"/>
      <c r="F65" s="47"/>
      <c r="G65" s="72"/>
      <c r="H65" s="47"/>
      <c r="I65" s="72"/>
      <c r="J65" s="47"/>
      <c r="K65" s="47"/>
      <c r="L65" s="47"/>
      <c r="M65" s="47"/>
    </row>
    <row r="66" spans="2:13" ht="14.25">
      <c r="B66" s="3" t="s">
        <v>50</v>
      </c>
      <c r="C66" s="48">
        <v>50.434129438595356</v>
      </c>
      <c r="D66" s="49"/>
      <c r="E66" s="73">
        <v>45.48457154209877</v>
      </c>
      <c r="F66" s="49"/>
      <c r="G66" s="73">
        <v>45.0554877496755</v>
      </c>
      <c r="H66" s="49"/>
      <c r="I66" s="73">
        <f>I64/[4]Info!$C$32*100</f>
        <v>46.218458128175108</v>
      </c>
      <c r="J66" s="49"/>
      <c r="K66" s="50">
        <f>K64/[4]Info!$D$32*100</f>
        <v>48.510423764790467</v>
      </c>
      <c r="L66" s="49"/>
      <c r="M66" s="74"/>
    </row>
    <row r="67" spans="2:13" ht="6.75" customHeight="1" thickBot="1">
      <c r="B67" s="4"/>
      <c r="C67" s="5"/>
      <c r="D67" s="5"/>
      <c r="E67" s="5"/>
      <c r="F67" s="5"/>
      <c r="G67" s="5"/>
      <c r="H67" s="5"/>
      <c r="I67" s="5"/>
      <c r="J67" s="5"/>
      <c r="K67" s="5"/>
      <c r="L67" s="5"/>
      <c r="M67" s="89"/>
    </row>
    <row r="68" spans="2:13" ht="12.75">
      <c r="E68" s="50"/>
      <c r="F68" s="49"/>
      <c r="G68" s="50"/>
      <c r="H68" s="49"/>
      <c r="I68" s="50"/>
      <c r="J68" s="49"/>
      <c r="K68" s="6"/>
    </row>
    <row r="69" spans="2:13" ht="12.75">
      <c r="B69" s="90" t="s">
        <v>54</v>
      </c>
      <c r="E69" s="50"/>
      <c r="F69" s="49"/>
      <c r="G69" s="50"/>
      <c r="H69" s="49"/>
      <c r="I69" s="50"/>
      <c r="J69" s="49"/>
      <c r="K69" s="6"/>
    </row>
    <row r="70" spans="2:13" ht="25.5" customHeight="1">
      <c r="B70" s="102" t="str">
        <f>"1) As of"&amp;" "&amp;[4]Info!$I$9&amp;","&amp;" "&amp;"PDVSA's total outstanding debt amounts to US$78.7 million. On the other hand, the Central Bank of Venezuela reports a balance of US$135.6 million"&amp;","&amp;" "&amp;"corresponding to promissory notes transferred by PDVSA under the Petrocaribe Agreement. Due to OFAC sanctions, there are US$14.5 million in interest payments pending."</f>
        <v>1) As of April 30, 2025, PDVSA's total outstanding debt amounts to US$78.7 million. On the other hand, the Central Bank of Venezuela reports a balance of US$135.6 million, corresponding to promissory notes transferred by PDVSA under the Petrocaribe Agreement. Due to OFAC sanctions, there are US$14.5 million in interest payments pending.</v>
      </c>
      <c r="C70" s="102"/>
      <c r="D70" s="102"/>
      <c r="E70" s="102"/>
      <c r="F70" s="102"/>
      <c r="G70" s="102"/>
      <c r="H70" s="102"/>
      <c r="I70" s="102"/>
      <c r="J70" s="102"/>
      <c r="K70" s="102"/>
      <c r="L70" s="102"/>
      <c r="M70" s="75"/>
    </row>
    <row r="71" spans="2:13" ht="12.75">
      <c r="B71" s="102" t="s">
        <v>48</v>
      </c>
      <c r="C71" s="102"/>
      <c r="D71" s="102"/>
      <c r="E71" s="102"/>
      <c r="F71" s="102"/>
      <c r="G71" s="102"/>
      <c r="H71" s="102"/>
      <c r="I71" s="102"/>
      <c r="J71" s="102"/>
      <c r="K71" s="102"/>
      <c r="L71" s="102"/>
    </row>
    <row r="72" spans="2:13" ht="12.75" customHeight="1">
      <c r="B72" s="103" t="s">
        <v>51</v>
      </c>
      <c r="C72" s="103"/>
      <c r="D72" s="103"/>
      <c r="E72" s="103"/>
      <c r="F72" s="103"/>
      <c r="G72" s="103"/>
      <c r="H72" s="103"/>
      <c r="I72" s="103"/>
      <c r="J72" s="103"/>
      <c r="K72" s="103"/>
      <c r="L72" s="103"/>
    </row>
    <row r="73" spans="2:13" ht="23.25" customHeight="1">
      <c r="B73" s="102" t="str">
        <f>"4) GDP 2007 base. Debt to GDP ratio updated according to the nominal GDP figures revised by the Central Bank on"&amp;" "&amp;[4]Info!$C$29&amp;"."&amp;" "&amp;"The GDP estimate for"&amp;" "&amp;[4]Info!$F$31&amp;" "&amp;"is according to the nominal GDP annual growth for the year, agreed between Central Bank, MEPyD and Ministry of Finance."</f>
        <v>4) GDP 2007 base. Debt to GDP ratio updated according to the nominal GDP figures revised by the Central Bank on March 25, 2025. The GDP estimate for 2025 is according to the nominal GDP annual growth for the year, agreed between Central Bank, MEPyD and Ministry of Finance.</v>
      </c>
      <c r="C73" s="102"/>
      <c r="D73" s="102"/>
      <c r="E73" s="102"/>
      <c r="F73" s="102"/>
      <c r="G73" s="102"/>
      <c r="H73" s="102"/>
      <c r="I73" s="102"/>
      <c r="J73" s="102"/>
      <c r="K73" s="102"/>
      <c r="L73" s="102"/>
    </row>
    <row r="74" spans="2:13" ht="12.75">
      <c r="B74" s="101"/>
      <c r="C74" s="101"/>
      <c r="D74" s="101"/>
      <c r="E74" s="101"/>
      <c r="F74" s="101"/>
      <c r="G74" s="101"/>
      <c r="H74" s="101"/>
      <c r="I74" s="91"/>
      <c r="J74" s="91"/>
    </row>
    <row r="75" spans="2:13" ht="12.75">
      <c r="E75" s="1"/>
      <c r="F75" s="1"/>
      <c r="G75" s="1"/>
      <c r="H75" s="1"/>
      <c r="I75" s="1"/>
      <c r="J75" s="1"/>
    </row>
    <row r="76" spans="2:13" ht="12.75">
      <c r="E76" s="1"/>
      <c r="F76" s="1"/>
      <c r="G76" s="1"/>
      <c r="H76" s="1"/>
      <c r="I76" s="1"/>
      <c r="J76" s="1"/>
    </row>
    <row r="77" spans="2:13" ht="12.75">
      <c r="E77" s="1"/>
      <c r="F77" s="1"/>
      <c r="G77" s="1"/>
      <c r="H77" s="1"/>
      <c r="I77" s="1"/>
      <c r="J77" s="1"/>
    </row>
    <row r="78" spans="2:13" ht="15" customHeight="1">
      <c r="B78" s="100"/>
      <c r="C78" s="100"/>
      <c r="D78" s="100"/>
      <c r="E78" s="100"/>
      <c r="F78" s="100"/>
      <c r="G78" s="100"/>
      <c r="H78" s="100"/>
      <c r="I78" s="92"/>
      <c r="J78" s="92"/>
    </row>
    <row r="79" spans="2:13" ht="15" customHeight="1">
      <c r="B79" s="100"/>
      <c r="C79" s="100"/>
      <c r="D79" s="100"/>
      <c r="E79" s="100"/>
      <c r="F79" s="100"/>
      <c r="G79" s="100"/>
      <c r="H79" s="100"/>
      <c r="I79" s="92"/>
      <c r="J79" s="92"/>
    </row>
  </sheetData>
  <mergeCells count="25">
    <mergeCell ref="B78:H79"/>
    <mergeCell ref="B74:H74"/>
    <mergeCell ref="C58:D58"/>
    <mergeCell ref="B58:B59"/>
    <mergeCell ref="E58:F58"/>
    <mergeCell ref="G58:H58"/>
    <mergeCell ref="B70:L70"/>
    <mergeCell ref="B71:L71"/>
    <mergeCell ref="B72:L72"/>
    <mergeCell ref="B73:L73"/>
    <mergeCell ref="K58:L58"/>
    <mergeCell ref="B6:L6"/>
    <mergeCell ref="B7:L7"/>
    <mergeCell ref="B8:L8"/>
    <mergeCell ref="B9:L9"/>
    <mergeCell ref="B10:L10"/>
    <mergeCell ref="B11:L11"/>
    <mergeCell ref="B12:L12"/>
    <mergeCell ref="I58:J58"/>
    <mergeCell ref="G14:H14"/>
    <mergeCell ref="B14:B15"/>
    <mergeCell ref="E14:F14"/>
    <mergeCell ref="C14:D14"/>
    <mergeCell ref="I14:J14"/>
    <mergeCell ref="K14:L14"/>
  </mergeCells>
  <pageMargins left="0.23622047244094491" right="0.19685039370078741" top="0.23622047244094491" bottom="0.15748031496062992" header="0.23622047244094491" footer="0.15748031496062992"/>
  <pageSetup scale="68" orientation="portrait" r:id="rId1"/>
  <headerFooter alignWithMargins="0"/>
  <ignoredErrors>
    <ignoredError sqref="E14:F14 G14:I14" numberStoredAsText="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42B12CFAA57C54AA3CB405B4826A63A" ma:contentTypeVersion="13" ma:contentTypeDescription="Create a new document." ma:contentTypeScope="" ma:versionID="a626c9af079451034d73ae08b6b59875">
  <xsd:schema xmlns:xsd="http://www.w3.org/2001/XMLSchema" xmlns:xs="http://www.w3.org/2001/XMLSchema" xmlns:p="http://schemas.microsoft.com/office/2006/metadata/properties" xmlns:ns2="8279a0ae-2a84-48e2-931d-eecc1997422f" xmlns:ns3="34fe0050-99f8-4994-b714-221fa855c1ff" targetNamespace="http://schemas.microsoft.com/office/2006/metadata/properties" ma:root="true" ma:fieldsID="1080a05f1f165c763858a5982e318655" ns2:_="" ns3:_="">
    <xsd:import namespace="8279a0ae-2a84-48e2-931d-eecc1997422f"/>
    <xsd:import namespace="34fe0050-99f8-4994-b714-221fa855c1ff"/>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Location" minOccurs="0"/>
                <xsd:element ref="ns3:Observaci_x00f3_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279a0ae-2a84-48e2-931d-eecc1997422f"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4fe0050-99f8-4994-b714-221fa855c1ff"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Observaci_x00f3_n" ma:index="20" nillable="true" ma:displayName="Observación" ma:internalName="Observaci_x00f3_n">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Observaci_x00f3_n xmlns="34fe0050-99f8-4994-b714-221fa855c1f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4CCAAF7-C698-4EF1-99CE-7DE78C2067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279a0ae-2a84-48e2-931d-eecc1997422f"/>
    <ds:schemaRef ds:uri="34fe0050-99f8-4994-b714-221fa855c1f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3C68155-E902-4892-8D7A-EAC1265B48AE}">
  <ds:schemaRefs>
    <ds:schemaRef ds:uri="http://purl.org/dc/elements/1.1/"/>
    <ds:schemaRef ds:uri="34fe0050-99f8-4994-b714-221fa855c1ff"/>
    <ds:schemaRef ds:uri="http://schemas.microsoft.com/office/infopath/2007/PartnerControls"/>
    <ds:schemaRef ds:uri="http://purl.org/dc/terms/"/>
    <ds:schemaRef ds:uri="http://www.w3.org/XML/1998/namespace"/>
    <ds:schemaRef ds:uri="8279a0ae-2a84-48e2-931d-eecc1997422f"/>
    <ds:schemaRef ds:uri="http://purl.org/dc/dcmitype/"/>
    <ds:schemaRef ds:uri="http://schemas.microsoft.com/office/2006/documentManagement/types"/>
    <ds:schemaRef ds:uri="http://schemas.openxmlformats.org/package/2006/metadata/core-properties"/>
    <ds:schemaRef ds:uri="http://schemas.microsoft.com/office/2006/metadata/properties"/>
  </ds:schemaRefs>
</ds:datastoreItem>
</file>

<file path=customXml/itemProps3.xml><?xml version="1.0" encoding="utf-8"?>
<ds:datastoreItem xmlns:ds="http://schemas.openxmlformats.org/officeDocument/2006/customXml" ds:itemID="{796D9220-0AB6-4806-BD94-48C072FBC17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Apr-25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rmedina</dc:creator>
  <cp:lastModifiedBy>Pedro Manuel Joaquin Federico</cp:lastModifiedBy>
  <cp:lastPrinted>2014-06-20T19:25:52Z</cp:lastPrinted>
  <dcterms:created xsi:type="dcterms:W3CDTF">2011-02-03T16:19:42Z</dcterms:created>
  <dcterms:modified xsi:type="dcterms:W3CDTF">2025-05-19T18:14:20Z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0x010100E42B12CFAA57C54AA3CB405B4826A63A</vt:lpwstr>
  </property>
</Properties>
</file>